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8EC59C8-3741-492E-8996-35ADC271BBEF}" xr6:coauthVersionLast="46" xr6:coauthVersionMax="46" xr10:uidLastSave="{00000000-0000-0000-0000-000000000000}"/>
  <bookViews>
    <workbookView xWindow="-120" yWindow="-120" windowWidth="29040" windowHeight="15720" xr2:uid="{DAFCA54B-9493-4124-8069-7E3CA928FDD7}"/>
  </bookViews>
  <sheets>
    <sheet name="Resumen" sheetId="1" r:id="rId1"/>
    <sheet name="SIE" sheetId="2" r:id="rId2"/>
    <sheet name="PE" sheetId="3" r:id="rId3"/>
    <sheet name="MCS" sheetId="4" r:id="rId4"/>
    <sheet name="RE" sheetId="5" r:id="rId5"/>
    <sheet name="CATE" sheetId="6" r:id="rId6"/>
    <sheet name="IC-CG" sheetId="9" r:id="rId7"/>
  </sheets>
  <definedNames>
    <definedName name="_xlnm._FilterDatabase" localSheetId="5" hidden="1">CATE!$B$6:$I$118</definedName>
    <definedName name="_xlnm._FilterDatabase" localSheetId="6" hidden="1">'IC-CG'!$A$6:$H$128</definedName>
    <definedName name="_xlnm._FilterDatabase" localSheetId="2" hidden="1">PE!$A$6:$K$13</definedName>
    <definedName name="_xlnm._FilterDatabase" localSheetId="1" hidden="1">SIE!$A$6:$L$15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6"/>
  <c r="H7" i="6"/>
  <c r="G13" i="6"/>
  <c r="H13" i="6"/>
  <c r="H118" i="6" s="1"/>
  <c r="G32" i="6"/>
  <c r="H32" i="6"/>
  <c r="G46" i="6"/>
  <c r="H46" i="6"/>
  <c r="G58" i="6"/>
  <c r="H58" i="6"/>
  <c r="G70" i="6"/>
  <c r="H70" i="6"/>
  <c r="G71" i="6"/>
  <c r="G79" i="6"/>
  <c r="H79" i="6"/>
  <c r="G83" i="6"/>
  <c r="H83" i="6"/>
  <c r="G87" i="6"/>
  <c r="G88" i="6"/>
  <c r="G93" i="6"/>
  <c r="G95" i="6"/>
  <c r="G96" i="6"/>
  <c r="G98" i="6"/>
  <c r="G101" i="6"/>
  <c r="H101" i="6"/>
  <c r="G105" i="6"/>
  <c r="H105" i="6"/>
  <c r="G106" i="6"/>
  <c r="H106" i="6"/>
  <c r="G108" i="6"/>
  <c r="H108" i="6"/>
  <c r="G115" i="6"/>
  <c r="H115" i="6"/>
  <c r="G118" i="6"/>
  <c r="E10" i="5"/>
  <c r="D11" i="1"/>
  <c r="F11" i="1"/>
  <c r="G15" i="2"/>
  <c r="E5" i="1" s="1"/>
  <c r="G5" i="1" l="1"/>
  <c r="C11" i="1"/>
  <c r="E128" i="9"/>
  <c r="G9" i="1" l="1"/>
  <c r="D118" i="6" l="1"/>
  <c r="E10" i="1" s="1"/>
  <c r="G10" i="5"/>
  <c r="E8" i="1" s="1"/>
  <c r="G8" i="4"/>
  <c r="E7" i="1" s="1"/>
  <c r="E8" i="4"/>
  <c r="G13" i="3"/>
  <c r="E6" i="1" s="1"/>
  <c r="E13" i="3"/>
  <c r="E11" i="1" l="1"/>
  <c r="G10" i="1"/>
  <c r="G11" i="1" s="1"/>
  <c r="E15" i="2" l="1"/>
</calcChain>
</file>

<file path=xl/sharedStrings.xml><?xml version="1.0" encoding="utf-8"?>
<sst xmlns="http://schemas.openxmlformats.org/spreadsheetml/2006/main" count="743" uniqueCount="396">
  <si>
    <t xml:space="preserve">TIPO DE CONTRATACION </t>
  </si>
  <si>
    <t xml:space="preserve">ESTADO ACTUAL </t>
  </si>
  <si>
    <t>NUMERO TOTAL ADJUDICADOS</t>
  </si>
  <si>
    <t>VALOR TOTAL ADJUDICADOS</t>
  </si>
  <si>
    <t>NUMERO TOTAL FINALIZADOS</t>
  </si>
  <si>
    <t>VALOR TOTAL FINALIZADOS</t>
  </si>
  <si>
    <t xml:space="preserve">SUBASTA INVERSA ELECTRÓNICA </t>
  </si>
  <si>
    <t>PUBLICACIÓN ESPECIAL</t>
  </si>
  <si>
    <t>REGIMEN ESPECIAL</t>
  </si>
  <si>
    <t xml:space="preserve">ÍNFIMA CUANTÍA </t>
  </si>
  <si>
    <t xml:space="preserve">CATÁLOGO ELECTRÓNICO </t>
  </si>
  <si>
    <t>NÚMERO TOTAL GENERADOS</t>
  </si>
  <si>
    <t xml:space="preserve">MENOR CUANTÍA </t>
  </si>
  <si>
    <t>Código</t>
  </si>
  <si>
    <t>Objeto del Proceso</t>
  </si>
  <si>
    <t>Estado del Proceso</t>
  </si>
  <si>
    <t>Fecha de Publicación</t>
  </si>
  <si>
    <t>Valor Adjudicado</t>
  </si>
  <si>
    <t>SIE-C_B_S-2024-0001</t>
  </si>
  <si>
    <t>ADQUISICIÓN DE DOS (2) CAMIONES AUTOBOMBA DE CAPACIDAD DE 2300 GALONES DE AGUA PARA COMBATE CONTRA INCENDIOS URBANO PARA EL CUERPO DE BOMBEROS DE SAMBORONDÓN.</t>
  </si>
  <si>
    <t>Desierta</t>
  </si>
  <si>
    <t>SIE-C_B_S-2024-0002</t>
  </si>
  <si>
    <t>ADQUISICIÓN E INSTALACIÓN DE EQUIPOS DE RADIOCOMUNICACIÓN DIGITALES PARA EL CUERPO DE BOMBEROS DE SAMBORONDÓN</t>
  </si>
  <si>
    <t>Ejecución de Contrato</t>
  </si>
  <si>
    <t>SIE-C_B_S-2024-0003</t>
  </si>
  <si>
    <t>CONTRATACION DE SERVICIOS COMUNICACIONALES PARA CAMPAÑAS INFORMATIVAS Y DE POSICIONAMIENTO DIGITAL DE MARCA DEL CUERPO DE BOMBEROS DE SAMBORONDÓN</t>
  </si>
  <si>
    <t>SIE-C_B_S-2024-0004</t>
  </si>
  <si>
    <t>ADQUISICIÓN DE DOS (2) CAMIONES AUTOBOMBA DE CAPACIDAD DE 2300 GALONES DE AGUA PARA COMBATE CONTRA INCENDIOS URBANO PARA EL CUERPO DE BOMBEROS DE SAMBORONDÓN</t>
  </si>
  <si>
    <t>SIE-C_B_S-2024-0006</t>
  </si>
  <si>
    <t>CONTRATACIÓN DEL SERVICIO DE DESADUANIZACIÓN Y LEGALIZACIÓN DE MERCADERIA IMPORTADA PARA EL CUERPO DE BOMBEROS DE SAMBORONDÓN</t>
  </si>
  <si>
    <t>SIE-C_B_S-2024-005</t>
  </si>
  <si>
    <t>ADQUISICIÓN DE DOS (02) VEHÍCULOS DE INTERVENCIÓN RÁPIDA PARA LA ATENCIÓN DE EMERGENCIAS DEL CUERPO DE BOMBEROS DE SAMBORONDÓN.</t>
  </si>
  <si>
    <t>SIE-C_B_S-2024-007</t>
  </si>
  <si>
    <t>ADQUISICIÓN DE TRAMOS DE MANGUERA, PITONES, EDUCTORES DE ESPUMA, REDUCTORES Y BIFURCADORAS PARA LAS UNIDADES PERTENECIENTES AL CUERPO DE BOMBEROS DE SAMBORONDÓN</t>
  </si>
  <si>
    <t>SIE-C_B_S-2024-008</t>
  </si>
  <si>
    <t>CONTRATACIÓN DEL SERVICIO DE MANTENIMIENTO GENERAL PARA CUARTELES, COMPAÑIAS Y DEPENDENCIA DEL CUERPO DE BOMBEROS DE SAMBORONDÓN</t>
  </si>
  <si>
    <t>TOTAL</t>
  </si>
  <si>
    <t>Finalizada</t>
  </si>
  <si>
    <t>Presupuesto Referencial Total (sin IVA)</t>
  </si>
  <si>
    <t>Cuerpo de Bomberos de Samborndón</t>
  </si>
  <si>
    <t>Subasta Inversa Electrónica</t>
  </si>
  <si>
    <t>No.</t>
  </si>
  <si>
    <t>Rendición de Cuentas 2024</t>
  </si>
  <si>
    <t>PE-C_B_S-2024-001</t>
  </si>
  <si>
    <t>ADQUISICIÓN DE CASCOS PARA COMBATE DE INCENDIOS ESTRUCTURALES Y DE RESCATE PARA EL PERSONAL BOMBERIL DEL CUERPO DE BOMBEROS DE SAMBORONDÓN</t>
  </si>
  <si>
    <t>PE-C_B_S-2024-002</t>
  </si>
  <si>
    <t>PE-C_B_S-2024-003</t>
  </si>
  <si>
    <t>ADQUISICIÓN DE EQUIPOS PARA RESCATE VERTICAL Y TRABAJOS EN ALTURA PARA LA DIVISIÓN DE RESCATE DEL CUERPO DE BOMBEROS DE SAMBORONDÓN</t>
  </si>
  <si>
    <t>PE-C_B_S-2024-004</t>
  </si>
  <si>
    <t>PE-C_B_S-2024-005</t>
  </si>
  <si>
    <t>ADQUISICIÓN DE EQUIPOS DE EXTRICACIÓN HIDRÁULICOS PARA LA DIVISIÓN DE RESCATE DEL CUERPO DE BOMBEROS DE SAMBORONDÓN</t>
  </si>
  <si>
    <t>PE-C_B_S-2024-006</t>
  </si>
  <si>
    <t>ADQUISICIÓN DE 30 EQUIPOS DE RESPIRACIÓN AUTÓNOMA COMPLETOS Y 30 BOTELLAS DE REPUESTO PARA EL CUERPO DE BOMBEROS DE SAMBORONDÓN.</t>
  </si>
  <si>
    <t>MCS-C_B_S-2024-001</t>
  </si>
  <si>
    <t>CONTRATACIÓN DEL SERVICIO DE EMISIÓN DE PASAJES AÉREOS NACIONALES E INTERNACIONALES PARA EL PERSONAL DEL CUERPO DE BOMBEROS DE SAMBORONDÓN</t>
  </si>
  <si>
    <t>Publicación Especial</t>
  </si>
  <si>
    <t>Menor Cuantía de Servicio</t>
  </si>
  <si>
    <t>Presupuesto Referencial Total(sin IVA)</t>
  </si>
  <si>
    <t>RE-CEP-CBS-2024-001</t>
  </si>
  <si>
    <t>ADQUISICIÓN DE UNIFORMES PARA PERSONAL DEL CUERPO DE BOMBEROS DE SAMBORONDÓN</t>
  </si>
  <si>
    <t>RE-CSCD-CBS-2024-001</t>
  </si>
  <si>
    <t>CONTRATACIÓN DEL SERVICIO DE PAUTAS RADIALES PARA LA DIFUSIÓN DE CAMPAÑAS DE PREVENCIÓN E INFORMACIÓN INSTITUCIONAL DEL CUERPO DE BOMBEROS DE SAMBORONDÓN</t>
  </si>
  <si>
    <t>Total</t>
  </si>
  <si>
    <t>Código del Proceso</t>
  </si>
  <si>
    <t>Descripción</t>
  </si>
  <si>
    <t>Adjudicado</t>
  </si>
  <si>
    <t>Número de Orden</t>
  </si>
  <si>
    <t>Ejecutado Subtotales</t>
  </si>
  <si>
    <t>Ejecutado</t>
  </si>
  <si>
    <t>Saldo</t>
  </si>
  <si>
    <t>Observaciones</t>
  </si>
  <si>
    <t>CATE-C_B_S-2024-001</t>
  </si>
  <si>
    <t>CONTRATACIÓN DE SERVICIO DE SEGURIDAD PRIVADA ARMADA PARA LA ESTACIÓN PUNTILLA DEL CUERPO DE BOMBEROS DE SAMBORONDÓN</t>
  </si>
  <si>
    <t>CE-20240002550817</t>
  </si>
  <si>
    <t>CATE-C_B_S-2024-002</t>
  </si>
  <si>
    <t>ADQUISICIÓN DE SUMINISTROS Y MATERIALES DE ASEO (CATALOGADOS) PARA LOS CUARTELES Y COMPAÑIAS DEL CUERPO DE BOMBEROS DE SAMBORONDÓN</t>
  </si>
  <si>
    <t>CE-20240002551005</t>
  </si>
  <si>
    <t>Liquidado</t>
  </si>
  <si>
    <t>CE-20240002551010</t>
  </si>
  <si>
    <t>CE-20240002551011</t>
  </si>
  <si>
    <t>CE-20240002551012</t>
  </si>
  <si>
    <t>CE-20240002551013</t>
  </si>
  <si>
    <t>CE-20240002551018</t>
  </si>
  <si>
    <t>CE-20240002551021</t>
  </si>
  <si>
    <t>CE-20240002551023</t>
  </si>
  <si>
    <t>CE-20240002551020</t>
  </si>
  <si>
    <t>CE-20240002551017</t>
  </si>
  <si>
    <t>CE-20240002551015</t>
  </si>
  <si>
    <t>CE-20240002551006</t>
  </si>
  <si>
    <t>CE-20240002551007</t>
  </si>
  <si>
    <t>CE-20240002551014</t>
  </si>
  <si>
    <t>CE-20240002551016</t>
  </si>
  <si>
    <t>CE-20240002551019</t>
  </si>
  <si>
    <t>CE-20240002551022</t>
  </si>
  <si>
    <t>CE-20240002551009</t>
  </si>
  <si>
    <t>CE-20240002551008</t>
  </si>
  <si>
    <t>CATE-C_B_S-2024-003</t>
  </si>
  <si>
    <t>ADQUISICIÓN DE SUMINISTROS DE OFICINA (CATALOGADO) PARA EL ÁREA ADMINISTRATIVA Y ABASTECIMIENTO DE BODEGA DEL CUERPO DE BOMBEROS DE SAMBORONDÓN</t>
  </si>
  <si>
    <t>CE-20240002550790</t>
  </si>
  <si>
    <t>CE-20240002550791</t>
  </si>
  <si>
    <t>CE-20240002550792</t>
  </si>
  <si>
    <t>CE-20240002550793</t>
  </si>
  <si>
    <t>CE-20240002550794</t>
  </si>
  <si>
    <t>CE-20240002550795</t>
  </si>
  <si>
    <t>CE-20240002550796</t>
  </si>
  <si>
    <t>CE-20240002550797</t>
  </si>
  <si>
    <t>CE-20240002550798</t>
  </si>
  <si>
    <t>CE-20240002550799</t>
  </si>
  <si>
    <t>CE-20240002550800</t>
  </si>
  <si>
    <t>CE-20240002550801</t>
  </si>
  <si>
    <t>CE-20240002550802</t>
  </si>
  <si>
    <t>CATE-C_B_S-2024-004</t>
  </si>
  <si>
    <t>SERVICIO DE LIMPIEZA DE INTERIORES Y EXTERIORES TIPO III PARA LAS OFICINAS FINANCIERAS DE LA PRIMERA JEFATURA DEL CUERPO DE BOMBEROS DE SAMBORONDÓN</t>
  </si>
  <si>
    <t>CE-20230002329752</t>
  </si>
  <si>
    <t>CATE-C_B_S-2024-005</t>
  </si>
  <si>
    <t>SERVICIO DE LIMPIEZA PARA LAS OFICINAS ADMINISTRATIVAS DE LA ESTACIÓN LA PUNTILLA DEL CUERPO DE BOMBEROS DE SAMBORONDÓN</t>
  </si>
  <si>
    <t>Sin Efecto</t>
  </si>
  <si>
    <t>CATE-C_B_S-2024-006</t>
  </si>
  <si>
    <t>SERVICIO DE LIMPIEZA DE INTERIORES Y EXTERIORES TIPO III PARA LAS OFICINAS ADMINISTRATIVAS DE LA ESTACIÓN PUNTILLA DEL CUERPO DE BOMBEROS DE SAMBORONDÓN</t>
  </si>
  <si>
    <t>CE-20240002558887</t>
  </si>
  <si>
    <t xml:space="preserve">CATE-C_B_S- 2024- 007 </t>
  </si>
  <si>
    <t>ADQUISICIÓN DE 20 MALETAS MULTIUSO PARA TRASLADO Y ALMACENAMIENTO DE INSUMOS MÉDICOS PARA LAS AMBULANCIAS Y COMPAÑIAS DEL CUERPO DE BOMBEROS DE SAMBORONDÓN</t>
  </si>
  <si>
    <t>CE-20240002640439</t>
  </si>
  <si>
    <t>CATE-C_B_S-2024-008</t>
  </si>
  <si>
    <t>CONTRATACIÓN DEL SERVICIO DE SEGURIDAD PRIVADA PARA BOTE DENOMINADO BR3 UBICADO EN EL PARQUE HISTÓRICO PERTENECIENTE AL CUERPO DE BOMBEROS DE SAMBORONDÓN</t>
  </si>
  <si>
    <t>CE-20240002647672</t>
  </si>
  <si>
    <t>CATE-C_B_S-2024-009</t>
  </si>
  <si>
    <t>CONTRATACIÓN DEL SERVICIO DE SEGURIDAD PRIVADA ARMADA DE 24 HORAS PARA ESTACIÓN PUNTILLA DEL CUERPO DE BOMBEROS DE SAMBORONDON SEGUNDO SEMESTRE</t>
  </si>
  <si>
    <t>Sin efecto</t>
  </si>
  <si>
    <t>CE-20240002687732</t>
  </si>
  <si>
    <t>CATE-C_B_S-2024-010</t>
  </si>
  <si>
    <t>CE-20240002687183</t>
  </si>
  <si>
    <t>CE-20240002687180</t>
  </si>
  <si>
    <t>CE-20240002687178</t>
  </si>
  <si>
    <t>CE-20240002687172</t>
  </si>
  <si>
    <t>CE-20240002687171</t>
  </si>
  <si>
    <t>CE-20240002687177</t>
  </si>
  <si>
    <t>CE-20240002687176</t>
  </si>
  <si>
    <t>CE-20240002687187</t>
  </si>
  <si>
    <t>CE-20240002687174</t>
  </si>
  <si>
    <t>CE-20240002687185</t>
  </si>
  <si>
    <t>CE-20240002687173</t>
  </si>
  <si>
    <t>CE-20240002687186</t>
  </si>
  <si>
    <t>CE-20240002687175</t>
  </si>
  <si>
    <t>CE-20240002687184</t>
  </si>
  <si>
    <t>CE-20240002687188</t>
  </si>
  <si>
    <t>CE-20240002687179</t>
  </si>
  <si>
    <t>CE-20240002687181</t>
  </si>
  <si>
    <t>CE-20240002687182</t>
  </si>
  <si>
    <t>CATE-C_B_S-2024-011</t>
  </si>
  <si>
    <t>ADQUISICIÓN DE ZAPATOS DE HOMBRE DE CHAROL CON CORDONES PARA EL PERSONAL VOLUNTARIO QUE PERTENECE AL CUERPO DE BOMBEROS DE SAMBORONDÓN</t>
  </si>
  <si>
    <t>CE-20240002688866</t>
  </si>
  <si>
    <t>CATE-C_B_S-2024-012</t>
  </si>
  <si>
    <t>ADQUISICIÓN DE GORRA PARA HOMBRE Y KEPING PARA MUJER PARA UNIFORME DE DIARIO DEL PERSONAL VOLUNTARIO DEL CUERPO DE BOMBEROS DE SAMBORONDÓN</t>
  </si>
  <si>
    <t>CATE-C_B_S-2024-013</t>
  </si>
  <si>
    <t>DE BORDADO DE ALTA CALIDAD DE HASTA 10 HILOS PARA PRENDAS DE VESTIR DEL PERSONAL VOLUNTARIO DEL CUERPO DE BOMBEROS DE SAMBORONDÓN</t>
  </si>
  <si>
    <t>CATE-C_B_S-014-2024</t>
  </si>
  <si>
    <t>ADQUISICIÓN DE 15 BANDERAS INSTITUCIONAL DE USO EXTERIOR PARA LOS CUARTELES Y COMPAÑIAS DEL CUERPO DE BOMBEROS DE SAMBORONDÓN</t>
  </si>
  <si>
    <t>CATE-C_B_S-015-2024</t>
  </si>
  <si>
    <t>CE-20240002711051</t>
  </si>
  <si>
    <t>CATE-C_B_S-016-2024</t>
  </si>
  <si>
    <t>ADQUISICIÓN DE (04) NEUMÁTICOS PARA VEHÍCULO MJ-1 CON PLACAS GMA-1859 DEL CUERPO DE BOMBEROS DE SAMBORONDÓN(CATALOGADOS)</t>
  </si>
  <si>
    <t>CE-20240002712920</t>
  </si>
  <si>
    <t>CATE-C_B_S-017-2024</t>
  </si>
  <si>
    <t>CONTRATACIÓN DEL SERVICIO DE SEGURIDAD PRIVADA ARMADA DE 24 HORAS POR 5 MESES PARA ESTACIÓN PUNTILLA DEL BENEMÉRITO CUERPO DE BOMBEROS DE SAMBORONDÓN</t>
  </si>
  <si>
    <t>CATE-C_B_S-018-2024</t>
  </si>
  <si>
    <t>CONTRATACIÓN DEL SERVICIO DE SEGURIDAD PRIVADA ARMADA DE 24 HORAS POR 6 MESES PARA ESTACIÓN PUNTILLA DEL BENEMÉRITO CUERPO DE BOMBEROS DE SAMBORONDÓN</t>
  </si>
  <si>
    <t>CE-20240002742605</t>
  </si>
  <si>
    <t>CATE-C_B_S-019-2024</t>
  </si>
  <si>
    <t xml:space="preserve">CONTRATACIÓN DEL SERVICIO DE SEGURIDAD PRIVADA ARMADA PARA EL BOTE DENOMINADO BR-3, UBICADO EN EL PARQUE HISTORICO, PERTENECIENTE AL BENEMÉRITO CUERPO DE BOMBEROS DE SAMBORONDÓN.
</t>
  </si>
  <si>
    <t>CE-20240002673731</t>
  </si>
  <si>
    <t>CE-20240002557627</t>
  </si>
  <si>
    <t>CONTRATO COMPLEMENTARIO 
CATE-C_B_S-018-2024</t>
  </si>
  <si>
    <t>CONTRATO COMPLEMENTARIO A LA ORDEN DE COMPRA NRO. CE-20240002742605, SERVICIO DE SEGURIDAD PRIVADA ARMADA DE 12 HORAS NOCTURNAS POR UN (1) MES, EN EL PARQUE HISTÓRICO, PARA GARANTIZAR LA SEGURIDAD DEL BOTE PERTENECIENTE A LA DIVISIÓN FLUVIAL DEL BENEMÉRITO CUERPO DE BOMBEROS DE SAMBORONDÓN</t>
  </si>
  <si>
    <t>SERVICIO DE ALQUILER DE CARPAS, MESAS, SILLAS PARA NIÑOS Y LOGÍSTICA PARA LA CASA ABIERTA DEL BENEMÉRITO CUERPO DE BOMBEROS DE SAMBORONDÓN A REALIZARSE POR EL MES DEL BOMBERO EN EL PARQUE BICENTENARIO DEL CANTÓN SAMBORONDÓN</t>
  </si>
  <si>
    <t>2024/10/18</t>
  </si>
  <si>
    <t>ORDEN DE COMPRA SERVICIOS</t>
  </si>
  <si>
    <t>SERVICIO DE ALQUILER DE PANTALLA, AUDIO, VIDEO Y FOTOGRAFÍA PARA EL RESELLO ESPECIAL Y SESIÓN SOLEMNE POR EL DÍA CLÁSICO DEL BOMBERO ECUATORIANO Y POR LOS 144 AÑOS DE FUNDACIÓN DEL CUERPO DE BOMBEROS DE SAMBORONDÓN.</t>
  </si>
  <si>
    <t>2024/09/30</t>
  </si>
  <si>
    <t>ADQUISICIÓN DE  18 (DIECIOCHO) COLCHONES DE 1 PLAZA Y MEDIA PARA EL PERSONAL RENTADO DE LOS CUARTELES Y COMPAÑIAS DEL CUERPO DE BOMBEROS DE SAMBORONDÓN.</t>
  </si>
  <si>
    <t>2024/09/04</t>
  </si>
  <si>
    <t>ORDEN DE COMPRA BIENES</t>
  </si>
  <si>
    <t>SERVICIO DE MANTENIMIENTO DE PUERTAS ENROLLABLES DE LA UNIDAD DENOMINADA R-4 (GXG-0813) PERTENECIENTE AL CUERPO DE BOMBEROS DE SAMBORONDÓN.</t>
  </si>
  <si>
    <t>2024/08/22</t>
  </si>
  <si>
    <t>2024/08/15</t>
  </si>
  <si>
    <t>CONTRATACIÓN DEL SERVICIO DE DESMONTAJE DE TORRE ARRIOSTRADA UBICADA EN LA COMPAÑIA SANTA ANA DEL BENEMÉRITO CUERPO DE BOMBEROS DE SAMBORONDÓN</t>
  </si>
  <si>
    <t>2024/10/07</t>
  </si>
  <si>
    <t>2024/10/03</t>
  </si>
  <si>
    <t>SERVICIO DE MANTENIMIENTO CORRECTIVO DEL INMBUEBLE QUE CORRESPONDE A LA COMPAÑIA SANTA ANA # 1 QUE PERTENECE AL CUERPO DE BOMBEROS DE SAMBORONDÓN</t>
  </si>
  <si>
    <t>2024/08/01</t>
  </si>
  <si>
    <t>2024/07/22</t>
  </si>
  <si>
    <t>SERVICIO DE LAVADO Y LIMPIEZA DE LOS EQUIPOS DE PROTECCIÓN PERSONAL DEL CUERPO DE BOMBEROS DE SAMBORONDÓN</t>
  </si>
  <si>
    <t>2024/09/24</t>
  </si>
  <si>
    <t>2024/12/31</t>
  </si>
  <si>
    <t>2024/07/04</t>
  </si>
  <si>
    <t>SERVICIO DE MANTENIMIENTO CORRECTIVO DEL INMUEBLE QUE CORRESPONDE A LA COMPAÑÍA SAN JACINTO # 8 QUE PERTENECE AL BENEMÉRITO CUERPO DE BOMBEROS DE SAMBORONDÓN.</t>
  </si>
  <si>
    <t>ADQUISICIÓN DE BOMBA DE ACHIQUE PARA EL BOTE DENOMINADO BR-3 PERTENECIENTE AL CUERPO DE BOMBEROS DE SAMBORONDÓN</t>
  </si>
  <si>
    <t>2024/08/20</t>
  </si>
  <si>
    <t>ADQUISICIÓN DE BOTONERAS QUE INCLUYE INSTALACIÓN Y MANTENIMIENTO DE CERRADURAS DE LA FLOTA VEHICULAR PERTENECIENTE AL CUERPO DE BOMBEROS DE SAMBORONDÓN</t>
  </si>
  <si>
    <t>2024/08/08</t>
  </si>
  <si>
    <t>CONTRATACIÓN DE SERVICIOS DE ANUNCIOS PUBLICITARIOS EN MEDIOS INTERNACIONALES PARA LAS ADQUISICIONES EN EL EXTRANJERO DEL CUERPO DE BOMBEROS DE SAMBORONDÓN</t>
  </si>
  <si>
    <t>2024/05/21</t>
  </si>
  <si>
    <t>CONTRATACIÓN DE UN CURSO DE PILOTO OPERADOR DE DRONE (RPAS) EN LA MODALIDAD MULTIRROTORES, PARA OPERAR EL SISTEMA AÉREO NO
TRIPULADO DEL BENEMÉRITO CUERPO DE BOMBEROS DE SAMBORONDÓN</t>
  </si>
  <si>
    <t>2024/12/20</t>
  </si>
  <si>
    <t>ADQUISICIÓN DE FORMULARIOS PARA LA EMISIÓN DE ORDENES DE PAGO Y PERMISOS DE FUNCIONAMIENTO DE PREVENCION DE INCENDIOS PARA EL BENEMÉRITO CUERPO DE BOMBEROS DE SAMBORONDÓN</t>
  </si>
  <si>
    <t>2024/12/11</t>
  </si>
  <si>
    <t>SERVICIO MANTENIMIENTO CORRECTIVO DEL MOTOR DEL EQUIPO HIDRAULICO MARCA AMKUS DE LA UNIDAD T-1 PERTENECIENTE AL CUERPO DE BOMBEROS DE SAMBORONDÓN.</t>
  </si>
  <si>
    <t>2024/09/26</t>
  </si>
  <si>
    <t>ADQUISICIÓN DE UNIFORMES ROJO DE PARADA CASACA ROJA PARA EL PERSONAL VOLUNTARIO DEL CUERPO DE BOMBEROS DE SAMBORONDÓN</t>
  </si>
  <si>
    <t>2024/08/06</t>
  </si>
  <si>
    <t>SERVICIO DE MANTENIMIENTO CORRECTIVO QUE INCLUYE REPUESTOS PARA LA MOTOBOMBA Y TANQUE DEL CAMIÓN T-7 DE PLACA GEA-2201 PERTENECIENTE AL CUERPO DE BOMBEROS DE SAMBORONDÓN.</t>
  </si>
  <si>
    <t>2024/07/19</t>
  </si>
  <si>
    <t>ADQUISICIÓN DE ACOPLE Y FILTRO REGULADOR PARA EL COMPRESOR DE AIRE MOVIL PERTENECIENTE AL CUERPO DE BOMBEROS DE SAMBORONDON</t>
  </si>
  <si>
    <t>2024/09/13</t>
  </si>
  <si>
    <t>ADQUISICIÓN DE UN COMPRESOR PORTÁTIL Y HERRAMIENTAS PARA DESMONTAR LOS NEUMÁTICOS DE LOS CAMIONES PERTENECIENTES AL CUERPO DE BOMBEROS DE SAMBORONDÓN</t>
  </si>
  <si>
    <t>2024/04/22</t>
  </si>
  <si>
    <t>2024/04/18</t>
  </si>
  <si>
    <t>ADQUISICIÓN DE CAÑERÍA HIDRÁULICA Y ACOPLES DE LA DIRECCIÓN QUE INCLUYE INSTALACIÓN PARA LA U-4 DE PLACA GEA-2181 DEL CUERPO DE BOMBEROS DE SAMBORONDÓN</t>
  </si>
  <si>
    <t>SERVICIO DE MANTENIMIENTO Y REPARACIÓN DE NUEVE 9 GENERADORES PERTENECIENTES AL BENEMÉRITO CUERPO DE BOMBEROS DE SAMBORONDÓN</t>
  </si>
  <si>
    <t>ADQUISICIÓN DE BRIDA DE PROPULSOR QUE INCLUYE INSTALACIÓN Y REPUESTOS PARA LA UNIDAD U-9 (GMA-1894) QUE PERTENECE AL BENEMÉRITO CUERPO DE BOMBEROS DE SAMBORONDÓN.</t>
  </si>
  <si>
    <t>2024/10/01</t>
  </si>
  <si>
    <t>ADQUISICIÓN DE REPUESTOS E INSTALACIÓN DE BOMBA Y CREMALLERA DE DIRECCIÓN HIDRÁULICA PARA EL VEHICULO M-5 DE PLACA GEA-2619 PERTENECIENTE AL CUERPO DE BOMBEROS DE SAMBORONDÓN.</t>
  </si>
  <si>
    <t>2024/08/29</t>
  </si>
  <si>
    <t>ADQUISICIÓN E INSTALACIÓN DE BOMBA DE AGUA Y SENSORES PARA VEHÍCULO DENOMINADO M5 DE PLACAS GMA-2619 PERTENECIENTE AL CUERPO DE BOMBEROS DE SAMBORONDÓN</t>
  </si>
  <si>
    <t>2024/06/20</t>
  </si>
  <si>
    <t>ADQUISICIÓN DE SENSORES E INSTALACIÓN PARA REPARACIÓN DEL VA-1 DE PLACA GEA-1134 PERTENECIENTE AL CUEPO DE BOMBEROS DE SAMBORONDÓN</t>
  </si>
  <si>
    <t>2024/03/26</t>
  </si>
  <si>
    <t>ADQUISICIÓN E INSTALACIÓN PARA LA REPARACIÓN DE LA CORONA DEL M-1 DE PLACA GEA-2705 DEL CUERPO DE BOMBEROS DE SAMBORONDÓN</t>
  </si>
  <si>
    <t>2024/03/06</t>
  </si>
  <si>
    <t>ADQUISICIÓN DE SABANAS DESECHABLES PARA AMBULANCIAS DEL CUERPO DE BOMBEROS DE SAMBORONDÓN</t>
  </si>
  <si>
    <t>2024/02/16</t>
  </si>
  <si>
    <t>CONTRATACIÓN DEL SERVICIO DE MANTENIMIENTO PREVENTIVO DEL SISTEMA DE REPETIDORA DEL BENEMÉRITO CUERPO DE BOMBEROS DE SAMBORONDÓN UBICADO EN CERRO PADRE URCO.</t>
  </si>
  <si>
    <t>2024/12/04</t>
  </si>
  <si>
    <t>SERVICIO DE MANTENIMIENTO PARA TRES GENERADORES, PERTENECIENTE AL BENEMÉRITO CUERPO DE BOMBEROS DE SAMBORONDÓN.</t>
  </si>
  <si>
    <t>2024/12/03</t>
  </si>
  <si>
    <t>ADQUISICIÓN DE ACCESORIOS PARA EQUIPAMIENTO DE UNIDADES DE COMBATE T-5 Y T-6 QUE PERTENECEN AL BENEMÉRITO CUERPO DE BOMBEROS DE SAMBORONDÓN</t>
  </si>
  <si>
    <t>ADQUISICIÓN DE 18 LINTERNAS MULTIFUNCIÓN RECARGABLE PARA UNIDADES MÓVILES QUE PERTENECEN AL BENEMÉRITO CUERPO DE BOMBEROS DE SAMBORONDÓN</t>
  </si>
  <si>
    <t>2024/11/28</t>
  </si>
  <si>
    <t>ADQUISICIÓN DE UN TELEVISOR DE 65 PULGADAS PARA MONITOREO DEL SISTEMA DE CÁMARAS DE VIGILANCIA DEL BENEMÉRITO CUERPO DE BOMBEROS DE
SAMBORONDÓN</t>
  </si>
  <si>
    <t>2024/11/05</t>
  </si>
  <si>
    <t>SERVICIO DE MANTENIMIENTO Y REPARACIÓN DE FUGA DE AIRE DEL COMPRESOR PERTENECIENTE AL BENEMÉRITO CUERPO DE BOMBEROS DE SAMBORONDÓN</t>
  </si>
  <si>
    <t xml:space="preserve">CONTRATACIÓN DEL SERVICIO DE MANTENIMIENTO PREVENTIVO PARA MONITORES MULTIPARAMETROS EN LAS AMBULANCIAS (AS-1, AS-3,AS-5, AS-7 Y AS-9) DEL CUERPO DE BOMBEROS DE SAMBORONDÓN. </t>
  </si>
  <si>
    <t>2024/10/02</t>
  </si>
  <si>
    <t>ADQUISICIÓN DE ZAPATOS DE TRABAJO CON PUNTA DE ACERO PARA EL PERSONAL OPERATIVO Y VOLUNTARIO QUE PERTENECE AL CUERPO DE BOMBEROS DE SAMBORONDÓN</t>
  </si>
  <si>
    <t>2024/09/10</t>
  </si>
  <si>
    <t>ADQUISICIÓN DE ZAPATOS DE CHAROL NEGRO PUNTA CUADRADA PARA EL PERSONAL VOLUNTARIO MUJER QUE PERTENECE AL CUERPO DE BOMBEROS DE SAMBORONDÓN</t>
  </si>
  <si>
    <t>ADQUISICIÓN E INSTALACIÓN DE BARRAS DE TIRO PARA VEHICULOS DE INTERVENCIÓN PERTENECIENTES AL BENEMÉRITO CUERPO DE BOMBEROS DE SAMBORONDÓN.</t>
  </si>
  <si>
    <t>2024/11/13</t>
  </si>
  <si>
    <t>ADQUISICIÓN DE DOS 02 WINCHAS ELÉCTRICAS PARA LOS DOS CAMIONES AUTOBOMBA DE 2300 GALONES PERTENECIENTES AL CUERPO DE BOMBEROS DE SAMBORONDÓN</t>
  </si>
  <si>
    <t>2024/08/05</t>
  </si>
  <si>
    <t>FABRICACIÓN DE UN LETRERO EN LÁMINA METÁLICA PARA EL INGRESO DE LA ESTACIÓN LA PUNTILLA DEL CUERPO DE BOMBEROS DE SAMBORONDÓN</t>
  </si>
  <si>
    <t>2024/07/31</t>
  </si>
  <si>
    <t>ADQUISICIÓN DE DESCARBONIZANTES PARA LA ATENCIÓN DE EMERGENCIAS REALIZADAS POR LA UNIDADES DE RESCATE DEL CUERPO DE BOMBEROS DE SAMBORONDÓN</t>
  </si>
  <si>
    <t>2024/07/03</t>
  </si>
  <si>
    <t>ADQUISICIÓN E INSTALACIÓN DE 5 CÁMARAS MÓVILES DASH CAM CON MEMORIAS DE 128 GB PARA LAS UNIDADES DE EMERGENCIAS DEL CUERPO DE BOMBEROS DE SAMBORONDÓN.</t>
  </si>
  <si>
    <t>2024/04/23</t>
  </si>
  <si>
    <t>SERVICIO DE RECARGA DE EXTINTORES (INCLUYE MANTENIMIENTO PREVENTIVO Y CORRECTIVO) PARA EL CUERPO DE BOMBEROS DE SAMBORONDÓN.</t>
  </si>
  <si>
    <t>2024/03/05</t>
  </si>
  <si>
    <t>ADQUISICIÓN DE PALAS DE GRADO PARA UNIFORME DEL PERSONAL VOLUNTARIO DEL CUERPO DE BOMBEROS DE SAMBORONDÓN</t>
  </si>
  <si>
    <t>2024/07/23</t>
  </si>
  <si>
    <t>ADQUISICIÓN DE GORRA PARA HOMBRE Y KEPING PARA MUJER PARA UNIFORME DE PARADA DEL PERSONAL VOLUNTARIO DEL CUERPO DE BOMBEROS DE SAMBORONDÓN</t>
  </si>
  <si>
    <t>2024/09/11</t>
  </si>
  <si>
    <t>ADQUISICIÓN DE DISPOSITIVOS MÉDICOS PARA LA ATENCIÓN PREHOSPITALARIA DE LAS AMBULANCIAS DEL CUERPO DE BOMBEROS DE SAMBORONDÓN.</t>
  </si>
  <si>
    <t>2024/06/07</t>
  </si>
  <si>
    <t>ADQUISICIÓN DE MEDICAMENTOS PARA LAS AMBULANCIAS DEL CUERPO DE BOMBEROS DE SAMBORONDÓN</t>
  </si>
  <si>
    <t>2024/06/06</t>
  </si>
  <si>
    <t>ADQUISICIÓN E INSTALACIÓN DE BRAZOS DE MOTOR PARA PARA PUERTAS ABATIBLES DEL CERRAMIENTO DE LA ESTACIÓN PUNTILLA DEL CUERPO DE BOMBEROS DE SAMBORONDÓN.</t>
  </si>
  <si>
    <t>CONTRATACIÓN DEL SERVICIO DE AJUSTE Y PROGRAMACIÓN EN EL SISTEMA DE COBRO DE TASAS Y EMISIÓN DE PERMISOS DE FUNCIONAMIENTO DEL BCBS</t>
  </si>
  <si>
    <t>2024/12/12</t>
  </si>
  <si>
    <t>MANTENIMIENTO DE SISTEMA DE COBRO DE TASAS Y EMISIÓN DE EPRMISOS DE FUNCIONAMIENTO DEL CUERPO DE BOMBEROS DE SAMBORONDÓN.</t>
  </si>
  <si>
    <t>2024/02/05</t>
  </si>
  <si>
    <t>ADQUISICIÓN DE SUMNISTROS Y MMATERIALES DE ASEO NO CATALOGADOS PARA LAS COMPAÑIAS Y CUARTELES PERTENECIENTES AL CUERPO DE BOMBROS DE SAMBORONDÓN.</t>
  </si>
  <si>
    <t>2024/03/18</t>
  </si>
  <si>
    <t>2024/01/30</t>
  </si>
  <si>
    <t>SERVICIO DE INSTALACIÓN DE LÁMINAS ANTISOLARES Y RECUBRIMIENTO PARA EL BALDE Y CHASIS DEL CAMIÓN DE PLACA GMA-2486 DENOMINADO R-3 DEL CUERPO DE BOMBEROS DE SAMBORONDÓN</t>
  </si>
  <si>
    <t>2024/01/24</t>
  </si>
  <si>
    <t>2024/01/18</t>
  </si>
  <si>
    <t>FABRICACIÓN DE REMOLQUE PARA TRANSPORTE DE COMPRESOR Y HERRAMIENTAS PERTENECIENTES AL CUERPO DE BOMBEROS DE SAMBORONDÓN.</t>
  </si>
  <si>
    <t>2024/06/04</t>
  </si>
  <si>
    <t>CONTRATACIÓN DEL SERVICIO DE EMISIÓN DE PASAJE AÉREO PARA EL CUERPO DE BOMBEROS DE SAMBORONDÓN</t>
  </si>
  <si>
    <t>2024/01/03</t>
  </si>
  <si>
    <t>ADQUISICIÓN DE PASAJE AEREO PARA EL CUERPO DE BOMBEROS DE SAMBORONDÓN.</t>
  </si>
  <si>
    <t>CONTRATACIÓN DE UN SERVICIO DE EMISIÓN DE PASAJE AÉREO PARA EL CUERPO DE BOMBEROS DE SAMBORONDÓN</t>
  </si>
  <si>
    <t>2024/04/10</t>
  </si>
  <si>
    <t>2024/04/09</t>
  </si>
  <si>
    <t>SERVICIO DE MANTENIMIENTO PREVENTIVO Y CORRECTIVO DE LOS AIRES ACONDICIONADOS Y EQUIPOS DE LÍNEA BLANCA DEL CUERPO DE BOMBEROS DE SAMBORONDÓN.</t>
  </si>
  <si>
    <t>ADQUISICIÓN DE 126 RESMAS DE HOJAS DE PAPEL BOND A4 DE 75 GR PARA AREA ADMINISTRATIVA DEL CUERPO DE BOMBEROS DE SAMBORONDÓN</t>
  </si>
  <si>
    <t>2024/04/17</t>
  </si>
  <si>
    <t>2024/03/28</t>
  </si>
  <si>
    <t>ADQUISICIÓN E INSTALACIÓN DE UNA BOMBA DE AGUA CON SUS RESPECTIVOS ACCESORIOS PARA LA PRIMERA JEFATURA DEL CUERPO DE BOMBEROS DE SAMBORONDÓN</t>
  </si>
  <si>
    <t>ADQUISICIÓN DE REPUESTOS PARA EL SISTEMA DE EMBRAGUE, FRENOS, MORDAZAS Y BANDAS PARA EL VEHICULO DE PLACAS GMA - 1859 PERTENECIENTOS AL CUERPO DE BOMBEROS DE SAMBORONDON</t>
  </si>
  <si>
    <t>2024/12/10</t>
  </si>
  <si>
    <t>ADQUISICIÓN DE REPUESTOS E INSTALACIÓN PARA EL SISTEMA DE AIRE ACONDICIONADO Y EMPAQUES DEL CABEZOTE DEL M-1 Y AS-6 PERTENECIENTE AL CUERPO DE BOMBEROS DE SAMBORONDÓN</t>
  </si>
  <si>
    <t>2024/02/21</t>
  </si>
  <si>
    <t>SERVICIO DE ROTULACIÓN DE (80) CASCOS PARA COMBATE DE INCENDIOS ESTRUCTURALES PARA EL PERSONAL BOMBERIL DEL CUERPO DE BOMBEROS DE SAMBORONDÓN</t>
  </si>
  <si>
    <t>SERVICIO DE ROTULACIÓN DE CHALECOS SALVAVIDAS PERTENECIENTES A LA DIVISIÓN FLUVIAL DE RESCATE DEL CUERPO DE BOMBEROS DE SAMBORONDÓN</t>
  </si>
  <si>
    <t>2024/04/24</t>
  </si>
  <si>
    <t>ADQUISICIÓN DE MATERIALES PARA IMPRESIÓN INSTITUCIONAL DEL CUERPO DE BOMBEROS DE SAMBORONDÓN</t>
  </si>
  <si>
    <t>2024/09/20</t>
  </si>
  <si>
    <t>SERVICIO DE IMPRESIÓN DE FORMULARIOS ADMINISTRATIVOS Y COMUNICACIONALES PARA EL CUERPO DE BOMBEROS DE SAMBORONDÓN.</t>
  </si>
  <si>
    <t>SERVICIO DE REPARACIÓN DE TARJETA E INSTALACIÓN DE CORNETAS DE AIRE PARA VEHICULOS INSTITUCIONALES</t>
  </si>
  <si>
    <t>2024/10/29</t>
  </si>
  <si>
    <t>ADQUISICIÓN DE EQUIPOS ELECTRÓNICOS DE ADVERTENCIA VISUAL Y ACÚSTICA PARA EL M-1, R-3 Y AS-3 PERTENECIENTES AL CUERPO DE BOMBEROS DE SAMBORONDON</t>
  </si>
  <si>
    <t>2024/06/28</t>
  </si>
  <si>
    <t>ADQUISICIÓN DE FAROS Y FOCOS LED QUE INCLUYE MANTENIMIENTO ELÉCTRICO PARA LAS UNIDADES DE COMBATE DENOMINADAS U-4 Y T-7 PERTENECIENTES AL CUERPO DE BOMBEROS DE SAMBORONDÓN</t>
  </si>
  <si>
    <t>2024/05/01</t>
  </si>
  <si>
    <t>ADQUISICIÓN INSTALACIÓN Y PUESTA EN MARCHA DE EQUIPOS DE AIRE ACONDICIONADO PARA EL CUERPO DE BOMBEROS DE SAMBORONDÓN.</t>
  </si>
  <si>
    <t>2024/05/17</t>
  </si>
  <si>
    <t>2024/03/21</t>
  </si>
  <si>
    <t>CONTRATACIÓN DEL SERVICIO DE MANTENIMIENTO PREVENTIVO Y CORRECTIVO QUE INCLUYE SUMINISTROS PARA IMPRESORAS PROPIEDAD DEL CUERPO DE BOMBEROS DE SAMBORONDÓN</t>
  </si>
  <si>
    <t>CONTRATACIÓN DEL SERVICIO DE RECARGAS DE OXIGENO MEDICINAL Y PRUEBAS HIDROSTÁTICAS EN CLILNDROS DE AIRES COMPRIMIDOS PARA LA ATENCIÓN DE EMERGENCIAS DEL CUERPO DE BOMBEROS DE SAMBORONDÓN</t>
  </si>
  <si>
    <t>2024/05/16</t>
  </si>
  <si>
    <t>ADQUISICIÓN DE CINTAS DE COLOR PARA LA EMISIÓN DE CREDENCIALES AÑO 2024 DEL PERSONAL VOLUNTARIO, OPERATIVO Y ADMINISTRATIVO DEL CUERPO DE BOMBEROS DE SAMBORONDÓN</t>
  </si>
  <si>
    <t>2024/01/19</t>
  </si>
  <si>
    <t>CONTRATACIÓN DE LA PÓLIZA DE CAUCIÓN TIPO BLANKET PARA EL PERSONAL DEL CUERPO DE BOMBEROS DE SAMBORONDÓN</t>
  </si>
  <si>
    <t>2024/03/22</t>
  </si>
  <si>
    <t>SERVICIO DE MANTENIMIENTO CORRECTIVO DEL INMUEBLE QUE CORRESPONDE A LA ESTACIÓN DE BOMBEROS LA PUNTILLA Y LA COMPAÑÍA SAN FLORIÁN No. 9 DEL CUERPO DE BOMBEROS DE SAMBORONDÓN</t>
  </si>
  <si>
    <t>CONTRATACIÓN ANUAL DEL SERVICIO DE COSULTA A BASE DE DATOS JURIDICOS Y REGISTROS OFICIALES EN LINEA PARA EL CUERPO DE BOMBEROS DE SAMBORONDÓN</t>
  </si>
  <si>
    <t>ADQUISICIÓN DE UNA PANTALLA INTERACTIVA E INTELIGENTE PARA SALA DE CAPACITACIONES DEL CUERPO DE BOMBEROS DE SAMBORONDÓN.</t>
  </si>
  <si>
    <t>2024/04/19</t>
  </si>
  <si>
    <t>SERVICIO DE REPARACIÓN Y MANTENIMIENTO QUE INCLUYE REPUESTOS PARA UNA (1) PUERTA CORREDIZA AUTOMÁTICA DEL GARAJE DE LA ESTACIÓN
PUNTILLA DEL CUERPO DE BOMBEROS DE SAMBORONDÓN.</t>
  </si>
  <si>
    <t>ADQUISICIÓN E INSTALACIÓN DE UN RESORTE PARA UNA PUERTA CORREDIZA AUTOMÁTICA DEL GARAJE DE LA ESTACIÓN PUNTILLA DEL CUERPO DE BOMBEROS DE SAMBORONDÓN</t>
  </si>
  <si>
    <t>2024/03/12</t>
  </si>
  <si>
    <t>SERVICIO DE REPARACIÓN Y MANTENIMIENTO CORRECTIVO, INCLUYENDO REPUESTOS, PARA LAS UNIDADES T-1 (GEA-4008) Y E-9 (GXH-0408) PERTENECIENTES AL CUERPO DE BOMBEROS DE SAMBORONDÓN.</t>
  </si>
  <si>
    <t>SERVICIO DE REPARACIÓN Y MANTENIMIENTO CORRECTIVO, INCLUYENDO REPUESTOS, PARA LAS UNIDADES T-5 (GEA-5158) Y E-9 (GXH-0408) PERTENECIENTES AL CUERPO DE BOMBEROS DE SAMBORONDÓN</t>
  </si>
  <si>
    <t>CONTRATACIÓN DEL SERVICIO DE ABASTECIMIENTO DE COMBUSTIBLE DE LAS DIFERENTES UNIDADES MÓVILES Y MAQUINARIAS DEL CUERPO DE BOMBEROS DE SAMBORONDÓN PARA LOS MESES DE NOVIEMBRE Y DICIEMBRE DEL 2024</t>
  </si>
  <si>
    <t>2024/11/06</t>
  </si>
  <si>
    <t>CONTRATACION DE SERVICIO DE ABASTECIMIENTO DE COMBUSTIBLE PARA LAS DIFERENTES UNIDADES MÓVILES Y MAQUINARIAS DEL CUERPO DE BOMBEROS DE SAMBORONDÓN PARA LOS MESES DE ENERO Y FEBRERO 2025.</t>
  </si>
  <si>
    <t>ADQUISICIÓN DE COMBUSTIBLE PARA ABASTECIMIENTO DE LAS DIFERENTES UNIDADES MÓVILES Y MAQUINARIAS DEL CUERPO DE BOMBEROS DE SAMBORONDÓN PARA LOS MESES DE SEPTIEMBRE, OCTUBRE Y NOVIEMBRE DEL 2024</t>
  </si>
  <si>
    <t xml:space="preserve">ADQUISICIÓN DE COMBUSTIBLE PARA ABASTECIMIENTO DE LAS DIFERENTES UNIDADES MÓVILES Y MAQUINARIAS DEL CUERPO DE BOMBEROS DE SAMBORONDÓN PARA LOS MESES DE AGOSTO Y SEPTIEMBRE DEL 2024. </t>
  </si>
  <si>
    <t>ADQUISICIÓN DE COMBUSTIBLE PARA ABASTECIMIENTO DE LAS DIFERENTES UNIDADES MÓVILES Y MAQUINARIAS DEL CUERPO DE BOMBEROS DE SAMBORONDÓN PARA EL SEGUNDO TRIMESTRE DEL AÑO 2024 (ABRIL, MAYO, JUNIO)</t>
  </si>
  <si>
    <t>ADQUISICIÓN DE COMBUSTIBLE PARA ABASTECIMIENTO DE LAS DIFERENTES UNIDADES MÓVILES Y MAQUINARIAS DEL CUERPO DE BOMBEROS DE SAMBORONDÓN</t>
  </si>
  <si>
    <t>2024/01/05</t>
  </si>
  <si>
    <t>SERVICIO DE ORGANIZACIÓN MONTAJE Y LOGÍSTICA PARA EL RESELLO ESPECIAL Y SESIÓN SOLEMNE POR EL DÍA CLÁSICO DEL BOMBERO ECUATORIANO Y POR LOS 144 AÑOS DE FUNDACIÓN DEL CUERPO DE BOMBEROS DE SAMBORONDÓN</t>
  </si>
  <si>
    <t>ADQUISICIÓN E INSTALACIÓN DEL COLECTOR, CARBONES Y SWITCH PARA ELEVAVIDRIOS Y EMPAQUE DE TAPA VÁLVULA Y BUJÍAS PARA EL T-7 Y MJ1 DEL CUERPO DE BOMBEROS DE SAMBORONDÓN</t>
  </si>
  <si>
    <t>ADQUISICIÓN DE MEDALLAS E INSIGNIAS PARA CONDECORACIONES HACER ENTREGADOS EN EVENTOS SOLEMNES DEL CUERPO DE BOMBEROS DE SAMBORONDÓN</t>
  </si>
  <si>
    <t>SERVICIO DE MANTENIMIENTO CORRECTIVO DEL INMUEBLE QUE CORRESPONDE A LA COMPAÑÍA TARIFA DEL CUERPO DE BOMBEROS DE SAMBORONDÓN</t>
  </si>
  <si>
    <t>CONTRATACIÓN DEL SERVICIO DE RECOLECCIÓN DE DESECHOS BIOLÓGICOS DEL CUERPO DE BOMBEROS DE SAMBORONDÓN</t>
  </si>
  <si>
    <t>ADQUISICIÓN DE EQUIPOS MÉDICOS MENORES PARA LA ATENCIÓN PREHOSPITALARIA DE LAS AMBULANCIAS DEL CUERPO DE BOMBEROS DE SAMBORONDÓN.</t>
  </si>
  <si>
    <t>ADQUISICIÓN DE LICENCIAS ANTIVIRUS ANUAL PARA 38 EQUIPOS INFORMÁTICOS DEL CUERPO DE BOMBEROS DE SAMBORONDÓN</t>
  </si>
  <si>
    <t>ADQUISICIÓN DOS NEUMÁTICOS Y UN CUBRE CADENA QUE INCLUYE INSTALACIÓN PARA LA MOTOCICLETA MT-1 DE PLACA FA666J PERTENECIENTE AL CUERPO DE BOMBEROS DE SAMBORONDÓN</t>
  </si>
  <si>
    <t>ADQUISICIÓN E INSTALACIÓN DE REPUESTOS PARA MOTOCICLETAS MARCA SUZUKI, MODELO GN125H, CHASIS LC6PCJG93H0004423 Y MODELO GN125H, CHASIS 9FSNF41B7RC102132, PERTENECIENTES AL BENEMÉRITO CUERPO DE BOMBEROS DE SAMBORONDÓN</t>
  </si>
  <si>
    <t>2024/11/12</t>
  </si>
  <si>
    <t>ADQUISICIÓN DE MATERIAL PROMOCIONAL PARA DIFUSIÓN DE LA IMAGEN INSTITUCIONAL DEL BENEMÉRITO CUERPO DE BOMBEROS DE SAMBORONDÓN</t>
  </si>
  <si>
    <t xml:space="preserve">ADQUISICIÓN DE FORMULARIOS DE PREVENCION DE INCENDIOS PARA EL CUERPO DE BOMBEROS DE SAMBORONDÓN. </t>
  </si>
  <si>
    <t>2024/02/08</t>
  </si>
  <si>
    <t>SERVICIO DE ROTULACIÓN DE IDENTIFICACIONES EN EQUIPOS DE PROTECCIÓN PARA EL PERSONAL RENTADO Y VOLUNTARIO DEL CUERPO DE BOMBEROS DE SAMBORONDÓN</t>
  </si>
  <si>
    <t>ADQUISICIÓN DE 37 BAQUETAS PARA EL PERSONAL VOLUNTARIO DEL CUERPO DE BOMBEROS DE SAMBORONDÓN</t>
  </si>
  <si>
    <t>2024/08/23</t>
  </si>
  <si>
    <t>SERVICIO DE REPARACIÓN PARA LA SUSPENSIÓN DELANTERA QUE INCLUYE REPUESTOS DEL T-7 DE PLACA GEA2201 DEL CUERPO DE BOMBEROS DE SAMBORONDÓN</t>
  </si>
  <si>
    <t>SERVICIO DE REPARACIÓN DEL SISTEMA DE ALIMENTACIÓN DE COMBUSTIBLE QUE INCLUYE REPUESTOS PARA LA U-9 DE PLACA GXH-0540 DEL CUERPO DE BOMBEROS DE SAMBORONDÓN</t>
  </si>
  <si>
    <t>2024/03/01</t>
  </si>
  <si>
    <t>Renovación de licencia del software AutoCAD LT utilizado por las Unidades de Prevención de Incendios e Inspección de Obras Civiles del Benemérito Cuerpo de Bomberos de Samborondón.</t>
  </si>
  <si>
    <t>2024/11/11</t>
  </si>
  <si>
    <t>2024/02/02</t>
  </si>
  <si>
    <t>ADQUISICIÓN, INSTALACIÓN Y CONFIGURACIÓN DE EQUIPOS DE RED, VIDEOPORTEROS Y CÁMARAS DE VIGILANCIA PARA CERRAMIENTO DE LA ESTACIÓN PUNTILLA DEL CUERPO DE BOMBEROS DE SAMBORONDÓN.</t>
  </si>
  <si>
    <t>CONTRATACIÓN DEL SERVICIO DE OUTSOURCING DE EQUIPOS DE IMPRESIÓN, COPIA Y ESCANEO PARA EL CUERPO DE BOMBEROS DE SAMBORONDÓN</t>
  </si>
  <si>
    <t>2024/01/29</t>
  </si>
  <si>
    <t>CONTRATACIÓN DEL SERVICIO DE HOSTING ANUAL DEL DOMINIO BOMBEROSSAMBORODON.GOB.EC , PERTENECIENTE AL CUERPO DE BOMBEROS DE SAMBORONDÓN.</t>
  </si>
  <si>
    <t>ADQUISICIÓN DE PLUMAS LIMPIAPARABRISAS Y BATERIAS PARA LAS UNIDADES PERTENECIENTES AL CUERPO DE BOMBEROS DE SAMBORONDÓN</t>
  </si>
  <si>
    <t>ADQUISICIÓN DE REPUESTOS E INSTALACIÓN PARA EL SISTEMA DE FRENOS Y TREN DELANTERO DEL AS-4 PERTENECIENTE AL CUERPO DE BOMBEROS DE SAMBORONDÓN</t>
  </si>
  <si>
    <t>2024/02/29</t>
  </si>
  <si>
    <t>SERVICIO DE MANTENIMIENTO PREVENTIVO QUE INCLUYE REPUESTOS PARA VEHÍCULOS LIVIANOS MULTIMARCA DEL CUERPO DE BOMBEROS DE SAMBORONDON</t>
  </si>
  <si>
    <t>2024/03/04</t>
  </si>
  <si>
    <t>ADQUISICIÓN DE AMORTIGUADORES, BASES, CAUCHOS Y REFRIGERANTE PARA EL VEHICULO MJ-1 DE PLACA GMA1859 PERTENECIENTE AL CUERPO DE BOMBEROS DE SAMBORONDÓN</t>
  </si>
  <si>
    <t>ADQUISICIÓN DE REPUESTOS E INSTALACIÓN PARA EL SISTEMA DE FRENOS Y TREN DELANTERO DEL AS-4 PERTENECIENTE AL CUERPO DE BOMBEROS DE SAMBORONDÓN.</t>
  </si>
  <si>
    <t>2024/01/22</t>
  </si>
  <si>
    <t>CONTRATACIÓN DEL SERVICIO DE REPARACIÓN DE FRENO Y RECTIFICACIÓN DE TAMBOR DE EJES POSTERIORES DEL VEHÍCULO ESCALERA (E6) PERTENECIENTE AL CUERPO DE BOMBEROS DE SAMBORONDÓN</t>
  </si>
  <si>
    <t>2024/09/23</t>
  </si>
  <si>
    <t>ADQUISICIÓN DE CILINDROS DEL EMBRAGUE QUE INCLUYE EL CAMBIO PARA EL AS-4 DE PLACA GMA-1255 PERTENECIENTE AL CUERPO DE BOMBEROS DE SAMBORONDÓN</t>
  </si>
  <si>
    <t>ADQUISICIÓN DE REPUESTOS E INSTALACIÓN DEL KIT DE EMBRAGUE PARA EL VEHÍCULO AS-4 DE PLACA GMA-1255 PERTENECIENTE AL CUERPO DE BOMBEROS DE SAMBORONDÓN</t>
  </si>
  <si>
    <t>2024/02/15</t>
  </si>
  <si>
    <t>SERVICIO DE MANTENIMIENTO PREVENTIVO INCLUYE REPUESTOS PARA LOS VEHÍCULOS PESADOS DEL CUERPO DE BOMBEROS DE SAMBORONDÓN</t>
  </si>
  <si>
    <t>2024/02/06</t>
  </si>
  <si>
    <t>Contratación del servicio de telefonía fija para Estación Puntilla, planes móviles y adquisición de equipos celulares para el Cuerpo de bomberos de Samborondón.</t>
  </si>
  <si>
    <t>ADQUISICIÓN DE ACCESORIOS MENORES Y ELÉCTRICOS PARA LOS DIFERENTES CUARTELES, COMPAÑIAS Y STOCK DE BODEGA DEL CUERPO DE BOMBEROS DE SAMBORONDÓN</t>
  </si>
  <si>
    <t>ADQUISICION DE PINTURA Y MATERIALES PARA PINTAR PAREDES PERIMETRALES DE BLOQUE DE CONCRETO DE LA ESTACIÓN “LA PUNTILLA DEL CUERPO DE BOMBEROS DE SAMBORONDÓN</t>
  </si>
  <si>
    <t>ADQUISICIÓN DE LINEA BLANCA PARA REEMPLAZAR EQUIPOS DEL CUERPO DE BOMBEROS DE SAMBORONDÓN.</t>
  </si>
  <si>
    <t>2024/03/20</t>
  </si>
  <si>
    <t>CONTRATACIÓN DEL SERVICIO DE MANTENIMIENTO PREVENTIVO Y CORRECTIVO DE EQUIPOS DE COMUNICACIÓN MÓVIL, PÓRTATIL, ESTACIONES FIJAS Y SISTEMA REPETIDORA DEL CUERPO DE BOMBEROS DE SAMBORONDÓN</t>
  </si>
  <si>
    <t>CONTRATACIÓN DEL SERVICIO DE TELEFONÍA FIJA PARA INMUEBLES DEL CUERPO DE BOMBEROS DE SAMBORONDÓN UBICADOS EN LA CABECERA CANTONAL</t>
  </si>
  <si>
    <t>2024/01/26</t>
  </si>
  <si>
    <t>SubTotal Orden</t>
  </si>
  <si>
    <t>Objeto de Contratacion</t>
  </si>
  <si>
    <t>Fecha de Orden</t>
  </si>
  <si>
    <t>Nro</t>
  </si>
  <si>
    <t>Tipo Orden</t>
  </si>
  <si>
    <t>SIN EFECTO</t>
  </si>
  <si>
    <t>Estado actual</t>
  </si>
  <si>
    <t>Régimen Especial</t>
  </si>
  <si>
    <t>Total Facturado</t>
  </si>
  <si>
    <t>LIQUIDADA</t>
  </si>
  <si>
    <t>RESUMEN DE PROCESOS 2024</t>
  </si>
  <si>
    <t>RE-PU-CBS-2024-0001</t>
  </si>
  <si>
    <t>CONTRATACIÓN DEL SERVICIO DE ARRENDAMIENTO DE LICENCIAS DELSISTEMA ADMINISTRATIVO-FINANCIERO CG/WEB PARA EL CUERPO DE BOMBEROS DE SAMBORONDÓN POR UN PERIODO DE 2 AÑOS</t>
  </si>
  <si>
    <t>Catálogo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</si>
</sst>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yyyy\-mm\-dd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333333"/>
      <name val="Arial"/>
      <family val="2"/>
    </font>
    <font>
      <sz val="8"/>
      <color rgb="FF4F4F4F"/>
      <name val="Verdana"/>
      <family val="2"/>
    </font>
    <font>
      <u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FFFFFF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E0"/>
      </patternFill>
    </fill>
    <fill>
      <patternFill patternType="solid">
        <fgColor rgb="FF808080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1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8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8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44" fontId="2" fillId="5" borderId="11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4" borderId="11" xfId="3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5" borderId="11" xfId="2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justify" vertical="center" wrapText="1"/>
    </xf>
    <xf numFmtId="8" fontId="7" fillId="4" borderId="11" xfId="1" applyNumberFormat="1" applyFont="1" applyFill="1" applyBorder="1" applyAlignment="1">
      <alignment horizontal="center" vertical="center" wrapText="1"/>
    </xf>
    <xf numFmtId="8" fontId="7" fillId="4" borderId="11" xfId="1" applyNumberFormat="1" applyFont="1" applyFill="1" applyBorder="1" applyAlignment="1">
      <alignment horizontal="right" vertical="center" wrapText="1"/>
    </xf>
    <xf numFmtId="0" fontId="2" fillId="5" borderId="11" xfId="0" applyFont="1" applyFill="1" applyBorder="1" applyAlignment="1">
      <alignment horizontal="center" vertical="center" wrapText="1"/>
    </xf>
    <xf numFmtId="44" fontId="2" fillId="5" borderId="11" xfId="2" applyFont="1" applyFill="1" applyBorder="1" applyAlignment="1">
      <alignment horizontal="center" vertical="center" wrapText="1"/>
    </xf>
    <xf numFmtId="44" fontId="0" fillId="7" borderId="11" xfId="2" applyFont="1" applyFill="1" applyBorder="1" applyAlignment="1">
      <alignment horizontal="center" vertical="center" wrapText="1"/>
    </xf>
    <xf numFmtId="44" fontId="0" fillId="7" borderId="11" xfId="2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11" xfId="2" applyFont="1" applyFill="1" applyBorder="1" applyAlignment="1">
      <alignment horizontal="center" vertical="center" wrapText="1"/>
    </xf>
    <xf numFmtId="44" fontId="0" fillId="0" borderId="11" xfId="2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44" fontId="2" fillId="9" borderId="11" xfId="2" applyFont="1" applyFill="1" applyBorder="1" applyAlignment="1">
      <alignment vertical="center" wrapText="1"/>
    </xf>
    <xf numFmtId="44" fontId="0" fillId="9" borderId="11" xfId="2" applyFont="1" applyFill="1" applyBorder="1" applyAlignment="1">
      <alignment vertical="center" wrapText="1"/>
    </xf>
    <xf numFmtId="43" fontId="2" fillId="9" borderId="11" xfId="0" applyNumberFormat="1" applyFont="1" applyFill="1" applyBorder="1" applyAlignment="1">
      <alignment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justify" vertical="center" wrapText="1"/>
    </xf>
    <xf numFmtId="0" fontId="8" fillId="7" borderId="11" xfId="3" applyFont="1" applyFill="1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44" fontId="0" fillId="0" borderId="11" xfId="0" applyNumberFormat="1" applyBorder="1" applyAlignment="1">
      <alignment vertical="center" wrapText="1"/>
    </xf>
    <xf numFmtId="44" fontId="0" fillId="0" borderId="11" xfId="0" applyNumberFormat="1" applyBorder="1" applyAlignment="1">
      <alignment horizontal="center" vertical="center" wrapText="1"/>
    </xf>
    <xf numFmtId="0" fontId="0" fillId="7" borderId="11" xfId="0" applyFill="1" applyBorder="1" applyAlignment="1">
      <alignment vertical="center" wrapText="1"/>
    </xf>
    <xf numFmtId="0" fontId="8" fillId="0" borderId="15" xfId="3" applyFont="1" applyFill="1" applyBorder="1" applyAlignment="1">
      <alignment vertical="center" wrapText="1"/>
    </xf>
    <xf numFmtId="8" fontId="9" fillId="7" borderId="11" xfId="0" applyNumberFormat="1" applyFont="1" applyFill="1" applyBorder="1" applyAlignment="1">
      <alignment horizontal="right" vertical="center" wrapText="1"/>
    </xf>
    <xf numFmtId="0" fontId="11" fillId="11" borderId="11" xfId="0" applyFont="1" applyFill="1" applyBorder="1" applyAlignment="1">
      <alignment horizontal="center" vertical="center" wrapText="1" shrinkToFit="1" readingOrder="1"/>
    </xf>
    <xf numFmtId="0" fontId="11" fillId="11" borderId="11" xfId="0" applyFont="1" applyFill="1" applyBorder="1" applyAlignment="1">
      <alignment horizontal="center" vertical="top" wrapText="1" shrinkToFit="1" readingOrder="1"/>
    </xf>
    <xf numFmtId="0" fontId="0" fillId="0" borderId="0" xfId="0" applyAlignment="1">
      <alignment horizontal="center"/>
    </xf>
    <xf numFmtId="49" fontId="10" fillId="7" borderId="11" xfId="0" applyNumberFormat="1" applyFont="1" applyFill="1" applyBorder="1" applyAlignment="1">
      <alignment horizontal="left" vertical="center" wrapText="1" shrinkToFit="1" readingOrder="1"/>
    </xf>
    <xf numFmtId="0" fontId="10" fillId="7" borderId="11" xfId="0" applyFont="1" applyFill="1" applyBorder="1" applyAlignment="1">
      <alignment horizontal="center" vertical="center" wrapText="1" shrinkToFit="1" readingOrder="1"/>
    </xf>
    <xf numFmtId="49" fontId="10" fillId="7" borderId="11" xfId="0" applyNumberFormat="1" applyFont="1" applyFill="1" applyBorder="1" applyAlignment="1">
      <alignment horizontal="center" vertical="center" wrapText="1" shrinkToFit="1" readingOrder="1"/>
    </xf>
    <xf numFmtId="0" fontId="0" fillId="7" borderId="11" xfId="0" applyFill="1" applyBorder="1" applyAlignment="1">
      <alignment horizontal="center" vertical="center"/>
    </xf>
    <xf numFmtId="49" fontId="10" fillId="8" borderId="11" xfId="0" applyNumberFormat="1" applyFont="1" applyFill="1" applyBorder="1" applyAlignment="1">
      <alignment horizontal="left" vertical="center" wrapText="1" shrinkToFit="1" readingOrder="1"/>
    </xf>
    <xf numFmtId="0" fontId="10" fillId="8" borderId="11" xfId="0" applyFont="1" applyFill="1" applyBorder="1" applyAlignment="1">
      <alignment horizontal="center" vertical="center" wrapText="1" shrinkToFit="1" readingOrder="1"/>
    </xf>
    <xf numFmtId="49" fontId="10" fillId="8" borderId="11" xfId="0" applyNumberFormat="1" applyFont="1" applyFill="1" applyBorder="1" applyAlignment="1">
      <alignment horizontal="center" vertical="center" wrapText="1" shrinkToFit="1" readingOrder="1"/>
    </xf>
    <xf numFmtId="0" fontId="0" fillId="8" borderId="11" xfId="0" applyFill="1" applyBorder="1" applyAlignment="1">
      <alignment horizontal="center" vertical="center"/>
    </xf>
    <xf numFmtId="44" fontId="11" fillId="11" borderId="11" xfId="2" applyFont="1" applyFill="1" applyBorder="1" applyAlignment="1">
      <alignment horizontal="center" vertical="center" wrapText="1" shrinkToFit="1" readingOrder="1"/>
    </xf>
    <xf numFmtId="44" fontId="0" fillId="0" borderId="0" xfId="2" applyFont="1" applyAlignment="1">
      <alignment vertical="center"/>
    </xf>
    <xf numFmtId="44" fontId="10" fillId="8" borderId="11" xfId="2" applyFont="1" applyFill="1" applyBorder="1" applyAlignment="1">
      <alignment horizontal="right" vertical="center" wrapText="1" shrinkToFit="1" readingOrder="1"/>
    </xf>
    <xf numFmtId="44" fontId="10" fillId="7" borderId="11" xfId="2" applyFont="1" applyFill="1" applyBorder="1" applyAlignment="1">
      <alignment horizontal="right" vertical="center" wrapText="1" shrinkToFit="1" readingOrder="1"/>
    </xf>
    <xf numFmtId="44" fontId="10" fillId="10" borderId="11" xfId="2" applyFont="1" applyFill="1" applyBorder="1" applyAlignment="1">
      <alignment horizontal="right" vertical="center" wrapText="1" shrinkToFit="1" readingOrder="1"/>
    </xf>
    <xf numFmtId="44" fontId="10" fillId="6" borderId="11" xfId="2" applyFont="1" applyFill="1" applyBorder="1" applyAlignment="1">
      <alignment horizontal="right" vertical="center" wrapText="1" shrinkToFit="1" readingOrder="1"/>
    </xf>
    <xf numFmtId="49" fontId="10" fillId="8" borderId="11" xfId="0" applyNumberFormat="1" applyFont="1" applyFill="1" applyBorder="1" applyAlignment="1">
      <alignment horizontal="left" vertical="top" wrapText="1" shrinkToFit="1" readingOrder="1"/>
    </xf>
    <xf numFmtId="49" fontId="10" fillId="7" borderId="11" xfId="0" applyNumberFormat="1" applyFont="1" applyFill="1" applyBorder="1" applyAlignment="1">
      <alignment horizontal="left" vertical="top" wrapText="1" shrinkToFit="1" readingOrder="1"/>
    </xf>
    <xf numFmtId="0" fontId="0" fillId="0" borderId="0" xfId="0" applyAlignment="1">
      <alignment vertical="top" wrapText="1"/>
    </xf>
    <xf numFmtId="49" fontId="12" fillId="7" borderId="11" xfId="0" applyNumberFormat="1" applyFont="1" applyFill="1" applyBorder="1" applyAlignment="1">
      <alignment horizontal="left" vertical="center" wrapText="1" shrinkToFit="1" readingOrder="1"/>
    </xf>
    <xf numFmtId="0" fontId="12" fillId="7" borderId="11" xfId="0" applyFont="1" applyFill="1" applyBorder="1" applyAlignment="1">
      <alignment horizontal="center" vertical="center" wrapText="1" shrinkToFit="1" readingOrder="1"/>
    </xf>
    <xf numFmtId="49" fontId="12" fillId="7" borderId="11" xfId="0" applyNumberFormat="1" applyFont="1" applyFill="1" applyBorder="1" applyAlignment="1">
      <alignment horizontal="center" vertical="center" wrapText="1" shrinkToFit="1" readingOrder="1"/>
    </xf>
    <xf numFmtId="49" fontId="12" fillId="7" borderId="11" xfId="0" applyNumberFormat="1" applyFont="1" applyFill="1" applyBorder="1" applyAlignment="1">
      <alignment horizontal="left" vertical="top" wrapText="1" shrinkToFit="1" readingOrder="1"/>
    </xf>
    <xf numFmtId="44" fontId="12" fillId="7" borderId="11" xfId="2" applyFont="1" applyFill="1" applyBorder="1" applyAlignment="1">
      <alignment horizontal="right" vertical="center" wrapText="1" shrinkToFit="1" readingOrder="1"/>
    </xf>
    <xf numFmtId="44" fontId="12" fillId="6" borderId="11" xfId="2" applyFont="1" applyFill="1" applyBorder="1" applyAlignment="1">
      <alignment horizontal="right" vertical="center" wrapText="1" shrinkToFit="1" readingOrder="1"/>
    </xf>
    <xf numFmtId="44" fontId="0" fillId="0" borderId="15" xfId="2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vertical="center"/>
    </xf>
    <xf numFmtId="0" fontId="13" fillId="12" borderId="6" xfId="0" applyFont="1" applyFill="1" applyBorder="1" applyAlignment="1">
      <alignment horizontal="center" vertical="center"/>
    </xf>
    <xf numFmtId="8" fontId="13" fillId="12" borderId="5" xfId="0" applyNumberFormat="1" applyFont="1" applyFill="1" applyBorder="1" applyAlignment="1">
      <alignment horizontal="right" vertical="center"/>
    </xf>
    <xf numFmtId="0" fontId="13" fillId="12" borderId="5" xfId="0" applyFont="1" applyFill="1" applyBorder="1" applyAlignment="1">
      <alignment horizontal="center" vertical="center"/>
    </xf>
    <xf numFmtId="44" fontId="0" fillId="7" borderId="18" xfId="2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right" vertical="center"/>
    </xf>
    <xf numFmtId="8" fontId="2" fillId="5" borderId="11" xfId="2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horizontal="left" vertical="center" wrapText="1"/>
    </xf>
    <xf numFmtId="43" fontId="2" fillId="5" borderId="11" xfId="0" applyNumberFormat="1" applyFont="1" applyFill="1" applyBorder="1" applyAlignment="1">
      <alignment horizontal="right" vertical="center"/>
    </xf>
    <xf numFmtId="0" fontId="5" fillId="0" borderId="11" xfId="3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44" fontId="0" fillId="7" borderId="17" xfId="2" applyFont="1" applyFill="1" applyBorder="1" applyAlignment="1">
      <alignment horizontal="center" vertical="center" wrapText="1"/>
    </xf>
    <xf numFmtId="44" fontId="0" fillId="7" borderId="18" xfId="2" applyFont="1" applyFill="1" applyBorder="1" applyAlignment="1">
      <alignment horizontal="center" vertical="center" wrapText="1"/>
    </xf>
    <xf numFmtId="44" fontId="0" fillId="7" borderId="16" xfId="2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8" fontId="0" fillId="7" borderId="17" xfId="2" applyNumberFormat="1" applyFont="1" applyFill="1" applyBorder="1" applyAlignment="1">
      <alignment horizontal="center" vertical="center" wrapText="1"/>
    </xf>
    <xf numFmtId="8" fontId="0" fillId="7" borderId="16" xfId="2" applyNumberFormat="1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8" fillId="7" borderId="17" xfId="3" applyFont="1" applyFill="1" applyBorder="1" applyAlignment="1">
      <alignment horizontal="center" vertical="center" wrapText="1"/>
    </xf>
    <xf numFmtId="0" fontId="8" fillId="7" borderId="18" xfId="3" applyFont="1" applyFill="1" applyBorder="1" applyAlignment="1">
      <alignment horizontal="center" vertical="center" wrapText="1"/>
    </xf>
    <xf numFmtId="0" fontId="8" fillId="7" borderId="16" xfId="3" applyFont="1" applyFill="1" applyBorder="1" applyAlignment="1">
      <alignment horizontal="center" vertical="center" wrapText="1"/>
    </xf>
    <xf numFmtId="44" fontId="0" fillId="7" borderId="11" xfId="2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justify" vertical="center" wrapText="1"/>
    </xf>
    <xf numFmtId="0" fontId="8" fillId="7" borderId="11" xfId="3" applyFont="1" applyFill="1" applyBorder="1" applyAlignment="1">
      <alignment horizontal="center" vertical="center" wrapText="1"/>
    </xf>
    <xf numFmtId="44" fontId="0" fillId="7" borderId="11" xfId="0" applyNumberFormat="1" applyFill="1" applyBorder="1" applyAlignment="1">
      <alignment horizontal="center" vertical="center" wrapText="1"/>
    </xf>
    <xf numFmtId="43" fontId="0" fillId="7" borderId="11" xfId="1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8" fontId="0" fillId="7" borderId="18" xfId="2" applyNumberFormat="1" applyFont="1" applyFill="1" applyBorder="1" applyAlignment="1">
      <alignment horizontal="center" vertical="center" wrapText="1"/>
    </xf>
    <xf numFmtId="49" fontId="10" fillId="10" borderId="12" xfId="0" applyNumberFormat="1" applyFont="1" applyFill="1" applyBorder="1" applyAlignment="1">
      <alignment horizontal="center" vertical="center" wrapText="1" shrinkToFit="1" readingOrder="1"/>
    </xf>
    <xf numFmtId="49" fontId="10" fillId="10" borderId="13" xfId="0" applyNumberFormat="1" applyFont="1" applyFill="1" applyBorder="1" applyAlignment="1">
      <alignment horizontal="center" vertical="center" wrapText="1" shrinkToFit="1" readingOrder="1"/>
    </xf>
    <xf numFmtId="49" fontId="10" fillId="10" borderId="14" xfId="0" applyNumberFormat="1" applyFont="1" applyFill="1" applyBorder="1" applyAlignment="1">
      <alignment horizontal="center" vertical="center" wrapText="1" shrinkToFit="1" readingOrder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66675</xdr:rowOff>
    </xdr:from>
    <xdr:to>
      <xdr:col>1</xdr:col>
      <xdr:colOff>1190625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F21A01-D69C-4F46-B891-870167AC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6675"/>
          <a:ext cx="97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66675</xdr:rowOff>
    </xdr:from>
    <xdr:to>
      <xdr:col>1</xdr:col>
      <xdr:colOff>1190625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533C55-237E-4523-8E0E-4FCC26EE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6675"/>
          <a:ext cx="97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66675</xdr:rowOff>
    </xdr:from>
    <xdr:to>
      <xdr:col>1</xdr:col>
      <xdr:colOff>1190625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557D4F-E9ED-4BA3-9DEE-57EAD96B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6675"/>
          <a:ext cx="97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66675</xdr:rowOff>
    </xdr:from>
    <xdr:to>
      <xdr:col>1</xdr:col>
      <xdr:colOff>1190625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421704-9F04-4484-97D3-F6FD99A9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6675"/>
          <a:ext cx="97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85725</xdr:rowOff>
    </xdr:from>
    <xdr:to>
      <xdr:col>1</xdr:col>
      <xdr:colOff>1238250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5B448-4046-43BF-B694-0998E3C96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5725"/>
          <a:ext cx="97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85725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95B063-F368-4C92-B2A0-098B87CC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620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PC/informacionProcesoContratacion2.cpe?idSoliCompra=o-z4yH0ExJnmmSg61_nshVkiw1RzK4qDXXAkrskN7nQ," TargetMode="External"/><Relationship Id="rId3" Type="http://schemas.openxmlformats.org/officeDocument/2006/relationships/hyperlink" Target="https://www.compraspublicas.gob.ec/ProcesoContratacion/compras/PC/informacionProcesoContratacion2.cpe?idSoliCompra=tqsS4p4ooErNltfpSNVbPZpRuwUNVsDY0pgtBVuJHbQ," TargetMode="External"/><Relationship Id="rId7" Type="http://schemas.openxmlformats.org/officeDocument/2006/relationships/hyperlink" Target="https://www.compraspublicas.gob.ec/ProcesoContratacion/compras/PC/informacionProcesoContratacion2.cpe?idSoliCompra=ANo8eVIwu4Ft1W9AVvOSuHb5xpI50enk1ESUZmgjtW8," TargetMode="External"/><Relationship Id="rId2" Type="http://schemas.openxmlformats.org/officeDocument/2006/relationships/hyperlink" Target="https://www.compraspublicas.gob.ec/ProcesoContratacion/compras/PC/informacionProcesoContratacion2.cpe?idSoliCompra=aHD9728jsvXQgjpOFWPe05vqJLrl2jFGC1cQtigyIE4," TargetMode="External"/><Relationship Id="rId1" Type="http://schemas.openxmlformats.org/officeDocument/2006/relationships/hyperlink" Target="https://www.compraspublicas.gob.ec/ProcesoContratacion/compras/PC/informacionProcesoContratacion2.cpe?idSoliCompra=DOlBU1kJcuNOAo0KbOo-eMOA6K2puBzl8LvXqwQpQyo," TargetMode="External"/><Relationship Id="rId6" Type="http://schemas.openxmlformats.org/officeDocument/2006/relationships/hyperlink" Target="https://www.compraspublicas.gob.ec/ProcesoContratacion/compras/PC/informacionProcesoContratacion2.cpe?idSoliCompra=YsbdkSdp-EczXHyyCSGvdXKc1iCgMIjsZWpCaTTSb-U," TargetMode="External"/><Relationship Id="rId5" Type="http://schemas.openxmlformats.org/officeDocument/2006/relationships/hyperlink" Target="https://www.compraspublicas.gob.ec/ProcesoContratacion/compras/PC/informacionProcesoContratacion2.cpe?idSoliCompra=HZO9poQIqnDG1-jgyuOul4ZLyjXNDYdU4615evwlxc8,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compraspublicas.gob.ec/ProcesoContratacion/compras/PC/informacionProcesoContratacion2.cpe?idSoliCompra=R5kkUUpDkfSP_XD3Jag0DsNQ_9eAtvFSNakXsrNzVE4,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jzfgdbpvVUOUosvz6mM7hTq93XKcbHM_LvOBoOg07Tc,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compraspublicas.gob.ec/ProcesoContratacion/compras/PC/informacionProcesoContratacion2.cpe?idSoliCompra=hwy9z8LkEix-eq2dZFrXGlVqgF-SQR7dztictvLRT_I," TargetMode="External"/><Relationship Id="rId1" Type="http://schemas.openxmlformats.org/officeDocument/2006/relationships/hyperlink" Target="https://www.compraspublicas.gob.ec/ProcesoContratacion/compras/PC/informacionProcesoContratacion2.cpe?idSoliCompra=e3Afd9myd6C2Z7hk2i_Ht32oM1eShG5qScLsrx9KMB0," TargetMode="External"/><Relationship Id="rId6" Type="http://schemas.openxmlformats.org/officeDocument/2006/relationships/hyperlink" Target="https://www.compraspublicas.gob.ec/ProcesoContratacion/compras/PC/informacionProcesoContratacion2.cpe?idSoliCompra=D7T6E0HShuQMBDIzgee50IrbH-GY33YmRXSFiTELiD8," TargetMode="External"/><Relationship Id="rId5" Type="http://schemas.openxmlformats.org/officeDocument/2006/relationships/hyperlink" Target="https://www.compraspublicas.gob.ec/ProcesoContratacion/compras/PC/informacionProcesoContratacion2.cpe?idSoliCompra=nnOX3zacyX9TWwKSEvl6-j0DbnZg2R1-u8xry56ETpU," TargetMode="External"/><Relationship Id="rId4" Type="http://schemas.openxmlformats.org/officeDocument/2006/relationships/hyperlink" Target="https://www.compraspublicas.gob.ec/ProcesoContratacion/compras/PC/informacionProcesoContratacion2.cpe?idSoliCompra=cyiLW8WCsdiCSniwSUY4vdP4yhaOTYvX5ruJZEwp9BM,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compraspublicas.gob.ec/ProcesoContratacion/compras/PC/informacionProcesoContratacion2.cpe?idSoliCompra=PPoVtUhufb9IBxgXhlFuF-7ighKVtTxgjs6k8ssybRc,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dgZiZtfTaD22iSNPLRgcRAtwCjk46NGCfi8VnSt4bUc," TargetMode="External"/><Relationship Id="rId2" Type="http://schemas.openxmlformats.org/officeDocument/2006/relationships/hyperlink" Target="https://www.compraspublicas.gob.ec/ProcesoContratacion/compras/PC/informacionProcesoContratacion2.cpe?idSoliCompra=PVd-UYybcFQ199ZXcFqpwBEZlZg8omPDjGLo1Hcw9H4," TargetMode="External"/><Relationship Id="rId1" Type="http://schemas.openxmlformats.org/officeDocument/2006/relationships/hyperlink" Target="https://www.compraspublicas.gob.ec/ProcesoContratacion/compras/PC/informacionProcesoContratacion2.cpe?idSoliCompra=G8JAlYLX7FPD3_ExDCOfPK9zquWRq6qA_2A2DLp5Mvk,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ordenesdecompracatalogo.compraspublicas.gob.ec/obtener_detalle_orden/2551010/1" TargetMode="External"/><Relationship Id="rId18" Type="http://schemas.openxmlformats.org/officeDocument/2006/relationships/hyperlink" Target="https://ordenesdecompracatalogo.compraspublicas.gob.ec/obtener_detalle_orden/2551021/1" TargetMode="External"/><Relationship Id="rId26" Type="http://schemas.openxmlformats.org/officeDocument/2006/relationships/hyperlink" Target="https://ordenesdecompracatalogo.compraspublicas.gob.ec/obtener_detalle_orden/2550797/1" TargetMode="External"/><Relationship Id="rId39" Type="http://schemas.openxmlformats.org/officeDocument/2006/relationships/hyperlink" Target="https://ordenesdecompracatalogo.compraspublicas.gob.ec/obtener_detalle_orden/2687183/1" TargetMode="External"/><Relationship Id="rId21" Type="http://schemas.openxmlformats.org/officeDocument/2006/relationships/hyperlink" Target="https://ordenesdecompracatalogo.compraspublicas.gob.ec/obtener_detalle_orden/2550802/1" TargetMode="External"/><Relationship Id="rId34" Type="http://schemas.openxmlformats.org/officeDocument/2006/relationships/hyperlink" Target="https://ordenesdecompracatalogo.compraspublicas.gob.ec/obtener_detalle_orden/2687732/1" TargetMode="External"/><Relationship Id="rId42" Type="http://schemas.openxmlformats.org/officeDocument/2006/relationships/hyperlink" Target="https://ordenesdecompracatalogo.compraspublicas.gob.ec/obtener_detalle_orden/2687180/1" TargetMode="External"/><Relationship Id="rId47" Type="http://schemas.openxmlformats.org/officeDocument/2006/relationships/hyperlink" Target="https://ordenesdecompracatalogo.compraspublicas.gob.ec/obtener_detalle_orden/2687175/1" TargetMode="External"/><Relationship Id="rId50" Type="http://schemas.openxmlformats.org/officeDocument/2006/relationships/hyperlink" Target="https://ordenesdecompracatalogo.compraspublicas.gob.ec/obtener_detalle_orden/2687172/1" TargetMode="External"/><Relationship Id="rId55" Type="http://schemas.openxmlformats.org/officeDocument/2006/relationships/hyperlink" Target="https://ordenesdecompracatalogo.compraspublicas.gob.ec/obtener_detalle_orden/2673731/1" TargetMode="External"/><Relationship Id="rId7" Type="http://schemas.openxmlformats.org/officeDocument/2006/relationships/hyperlink" Target="https://ordenesdecompracatalogo.compraspublicas.gob.ec/obtener_detalle_orden/2551016/1" TargetMode="External"/><Relationship Id="rId2" Type="http://schemas.openxmlformats.org/officeDocument/2006/relationships/hyperlink" Target="https://ordenesdecompracatalogo.compraspublicas.gob.ec/obtener_detalle_orden/2551022/1" TargetMode="External"/><Relationship Id="rId16" Type="http://schemas.openxmlformats.org/officeDocument/2006/relationships/hyperlink" Target="https://ordenesdecompracatalogo.compraspublicas.gob.ec/obtener_detalle_orden/2551007/1" TargetMode="External"/><Relationship Id="rId29" Type="http://schemas.openxmlformats.org/officeDocument/2006/relationships/hyperlink" Target="https://ordenesdecompracatalogo.compraspublicas.gob.ec/obtener_detalle_orden/2550794/1" TargetMode="External"/><Relationship Id="rId11" Type="http://schemas.openxmlformats.org/officeDocument/2006/relationships/hyperlink" Target="https://ordenesdecompracatalogo.compraspublicas.gob.ec/obtener_detalle_orden/2551012/1" TargetMode="External"/><Relationship Id="rId24" Type="http://schemas.openxmlformats.org/officeDocument/2006/relationships/hyperlink" Target="https://ordenesdecompracatalogo.compraspublicas.gob.ec/obtener_detalle_orden/2550799/1" TargetMode="External"/><Relationship Id="rId32" Type="http://schemas.openxmlformats.org/officeDocument/2006/relationships/hyperlink" Target="https://ordenesdecompracatalogo.compraspublicas.gob.ec/obtener_detalle_orden/2550791/1" TargetMode="External"/><Relationship Id="rId37" Type="http://schemas.openxmlformats.org/officeDocument/2006/relationships/hyperlink" Target="https://ordenesdecompracatalogo.compraspublicas.gob.ec/obtener_detalle_orden/2687185/1" TargetMode="External"/><Relationship Id="rId40" Type="http://schemas.openxmlformats.org/officeDocument/2006/relationships/hyperlink" Target="https://ordenesdecompracatalogo.compraspublicas.gob.ec/obtener_detalle_orden/2687182/1" TargetMode="External"/><Relationship Id="rId45" Type="http://schemas.openxmlformats.org/officeDocument/2006/relationships/hyperlink" Target="https://ordenesdecompracatalogo.compraspublicas.gob.ec/obtener_detalle_orden/2687177/1" TargetMode="External"/><Relationship Id="rId53" Type="http://schemas.openxmlformats.org/officeDocument/2006/relationships/hyperlink" Target="https://ordenesdecompracatalogo.compraspublicas.gob.ec/obtener_detalle_orden/2712920/1" TargetMode="External"/><Relationship Id="rId5" Type="http://schemas.openxmlformats.org/officeDocument/2006/relationships/hyperlink" Target="https://ordenesdecompracatalogo.compraspublicas.gob.ec/obtener_detalle_orden/2551018/1" TargetMode="External"/><Relationship Id="rId19" Type="http://schemas.openxmlformats.org/officeDocument/2006/relationships/hyperlink" Target="https://ordenesdecompracatalogo.compraspublicas.gob.ec/obtener_detalle_orden/2551005/1" TargetMode="External"/><Relationship Id="rId4" Type="http://schemas.openxmlformats.org/officeDocument/2006/relationships/hyperlink" Target="https://ordenesdecompracatalogo.compraspublicas.gob.ec/obtener_detalle_orden/2551019/1" TargetMode="External"/><Relationship Id="rId9" Type="http://schemas.openxmlformats.org/officeDocument/2006/relationships/hyperlink" Target="https://ordenesdecompracatalogo.compraspublicas.gob.ec/obtener_detalle_orden/2551014/1" TargetMode="External"/><Relationship Id="rId14" Type="http://schemas.openxmlformats.org/officeDocument/2006/relationships/hyperlink" Target="https://ordenesdecompracatalogo.compraspublicas.gob.ec/obtener_detalle_orden/2551009/1" TargetMode="External"/><Relationship Id="rId22" Type="http://schemas.openxmlformats.org/officeDocument/2006/relationships/hyperlink" Target="https://ordenesdecompracatalogo.compraspublicas.gob.ec/obtener_detalle_orden/2550801/1" TargetMode="External"/><Relationship Id="rId27" Type="http://schemas.openxmlformats.org/officeDocument/2006/relationships/hyperlink" Target="https://ordenesdecompracatalogo.compraspublicas.gob.ec/obtener_detalle_orden/2550796/1" TargetMode="External"/><Relationship Id="rId30" Type="http://schemas.openxmlformats.org/officeDocument/2006/relationships/hyperlink" Target="https://ordenesdecompracatalogo.compraspublicas.gob.ec/obtener_detalle_orden/2550793/1" TargetMode="External"/><Relationship Id="rId35" Type="http://schemas.openxmlformats.org/officeDocument/2006/relationships/hyperlink" Target="https://ordenesdecompracatalogo.compraspublicas.gob.ec/obtener_detalle_orden/2687188/1" TargetMode="External"/><Relationship Id="rId43" Type="http://schemas.openxmlformats.org/officeDocument/2006/relationships/hyperlink" Target="https://ordenesdecompracatalogo.compraspublicas.gob.ec/obtener_detalle_orden/2687179/1" TargetMode="External"/><Relationship Id="rId48" Type="http://schemas.openxmlformats.org/officeDocument/2006/relationships/hyperlink" Target="https://ordenesdecompracatalogo.compraspublicas.gob.ec/obtener_detalle_orden/2687174/1" TargetMode="External"/><Relationship Id="rId56" Type="http://schemas.openxmlformats.org/officeDocument/2006/relationships/printerSettings" Target="../printerSettings/printerSettings2.bin"/><Relationship Id="rId8" Type="http://schemas.openxmlformats.org/officeDocument/2006/relationships/hyperlink" Target="https://ordenesdecompracatalogo.compraspublicas.gob.ec/obtener_detalle_orden/2551015/1" TargetMode="External"/><Relationship Id="rId51" Type="http://schemas.openxmlformats.org/officeDocument/2006/relationships/hyperlink" Target="https://ordenesdecompracatalogo.compraspublicas.gob.ec/obtener_detalle_orden/2687171/1" TargetMode="External"/><Relationship Id="rId3" Type="http://schemas.openxmlformats.org/officeDocument/2006/relationships/hyperlink" Target="https://ordenesdecompracatalogo.compraspublicas.gob.ec/obtener_detalle_orden/2551020/1" TargetMode="External"/><Relationship Id="rId12" Type="http://schemas.openxmlformats.org/officeDocument/2006/relationships/hyperlink" Target="https://ordenesdecompracatalogo.compraspublicas.gob.ec/obtener_detalle_orden/2551011/1" TargetMode="External"/><Relationship Id="rId17" Type="http://schemas.openxmlformats.org/officeDocument/2006/relationships/hyperlink" Target="https://ordenesdecompracatalogo.compraspublicas.gob.ec/obtener_detalle_orden/2551006/1" TargetMode="External"/><Relationship Id="rId25" Type="http://schemas.openxmlformats.org/officeDocument/2006/relationships/hyperlink" Target="https://ordenesdecompracatalogo.compraspublicas.gob.ec/obtener_detalle_orden/2550798/1" TargetMode="External"/><Relationship Id="rId33" Type="http://schemas.openxmlformats.org/officeDocument/2006/relationships/hyperlink" Target="https://ordenesdecompracatalogo.compraspublicas.gob.ec/obtener_detalle_orden/2550790/1" TargetMode="External"/><Relationship Id="rId38" Type="http://schemas.openxmlformats.org/officeDocument/2006/relationships/hyperlink" Target="https://ordenesdecompracatalogo.compraspublicas.gob.ec/obtener_detalle_orden/2687184/1" TargetMode="External"/><Relationship Id="rId46" Type="http://schemas.openxmlformats.org/officeDocument/2006/relationships/hyperlink" Target="https://ordenesdecompracatalogo.compraspublicas.gob.ec/obtener_detalle_orden/2687176/1" TargetMode="External"/><Relationship Id="rId20" Type="http://schemas.openxmlformats.org/officeDocument/2006/relationships/hyperlink" Target="https://ordenesdecompracatalogo.compraspublicas.gob.ec/obtener_detalle_orden/2550817/1" TargetMode="External"/><Relationship Id="rId41" Type="http://schemas.openxmlformats.org/officeDocument/2006/relationships/hyperlink" Target="https://ordenesdecompracatalogo.compraspublicas.gob.ec/obtener_detalle_orden/2687181/1" TargetMode="External"/><Relationship Id="rId54" Type="http://schemas.openxmlformats.org/officeDocument/2006/relationships/hyperlink" Target="https://ordenesdecompracatalogo.compraspublicas.gob.ec/obtener_detalle_orden/2742605/1" TargetMode="External"/><Relationship Id="rId1" Type="http://schemas.openxmlformats.org/officeDocument/2006/relationships/hyperlink" Target="https://ordenesdecompracatalogo.compraspublicas.gob.ec/obtener_detalle_orden/2551023/1" TargetMode="External"/><Relationship Id="rId6" Type="http://schemas.openxmlformats.org/officeDocument/2006/relationships/hyperlink" Target="https://ordenesdecompracatalogo.compraspublicas.gob.ec/obtener_detalle_orden/2551017/1" TargetMode="External"/><Relationship Id="rId15" Type="http://schemas.openxmlformats.org/officeDocument/2006/relationships/hyperlink" Target="https://ordenesdecompracatalogo.compraspublicas.gob.ec/obtener_detalle_orden/2551008/1" TargetMode="External"/><Relationship Id="rId23" Type="http://schemas.openxmlformats.org/officeDocument/2006/relationships/hyperlink" Target="https://ordenesdecompracatalogo.compraspublicas.gob.ec/obtener_detalle_orden/2550800/1" TargetMode="External"/><Relationship Id="rId28" Type="http://schemas.openxmlformats.org/officeDocument/2006/relationships/hyperlink" Target="https://ordenesdecompracatalogo.compraspublicas.gob.ec/obtener_detalle_orden/2550795/1" TargetMode="External"/><Relationship Id="rId36" Type="http://schemas.openxmlformats.org/officeDocument/2006/relationships/hyperlink" Target="https://ordenesdecompracatalogo.compraspublicas.gob.ec/obtener_detalle_orden/2687186/1" TargetMode="External"/><Relationship Id="rId49" Type="http://schemas.openxmlformats.org/officeDocument/2006/relationships/hyperlink" Target="https://ordenesdecompracatalogo.compraspublicas.gob.ec/obtener_detalle_orden/2687173/1" TargetMode="External"/><Relationship Id="rId57" Type="http://schemas.openxmlformats.org/officeDocument/2006/relationships/drawing" Target="../drawings/drawing5.xml"/><Relationship Id="rId10" Type="http://schemas.openxmlformats.org/officeDocument/2006/relationships/hyperlink" Target="https://ordenesdecompracatalogo.compraspublicas.gob.ec/obtener_detalle_orden/2551013/1" TargetMode="External"/><Relationship Id="rId31" Type="http://schemas.openxmlformats.org/officeDocument/2006/relationships/hyperlink" Target="https://ordenesdecompracatalogo.compraspublicas.gob.ec/obtener_detalle_orden/2550792/1" TargetMode="External"/><Relationship Id="rId44" Type="http://schemas.openxmlformats.org/officeDocument/2006/relationships/hyperlink" Target="https://ordenesdecompracatalogo.compraspublicas.gob.ec/obtener_detalle_orden/2687178/1" TargetMode="External"/><Relationship Id="rId52" Type="http://schemas.openxmlformats.org/officeDocument/2006/relationships/hyperlink" Target="https://ordenesdecompracatalogo.compraspublicas.gob.ec/obtener_detalle_orden/2647672/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0B99-9AB8-4EB5-96DC-DC768CFEE422}">
  <dimension ref="B1:G11"/>
  <sheetViews>
    <sheetView tabSelected="1" workbookViewId="0">
      <selection activeCell="J4" sqref="J4"/>
    </sheetView>
  </sheetViews>
  <sheetFormatPr baseColWidth="10" defaultRowHeight="15" x14ac:dyDescent="0.25"/>
  <cols>
    <col min="2" max="2" width="36.42578125" customWidth="1"/>
    <col min="3" max="3" width="19.140625" customWidth="1"/>
    <col min="4" max="4" width="17.28515625" customWidth="1"/>
    <col min="5" max="5" width="14.5703125" customWidth="1"/>
    <col min="6" max="6" width="12.7109375" customWidth="1"/>
  </cols>
  <sheetData>
    <row r="1" spans="2:7" ht="15.75" thickBot="1" x14ac:dyDescent="0.3"/>
    <row r="2" spans="2:7" ht="15.75" customHeight="1" thickBot="1" x14ac:dyDescent="0.3">
      <c r="B2" s="88" t="s">
        <v>392</v>
      </c>
      <c r="C2" s="89"/>
      <c r="D2" s="89"/>
      <c r="E2" s="89"/>
      <c r="F2" s="89"/>
      <c r="G2" s="90"/>
    </row>
    <row r="3" spans="2:7" ht="15.75" thickBot="1" x14ac:dyDescent="0.3">
      <c r="B3" s="86" t="s">
        <v>0</v>
      </c>
      <c r="C3" s="91" t="s">
        <v>1</v>
      </c>
      <c r="D3" s="92"/>
      <c r="E3" s="92"/>
      <c r="F3" s="92"/>
      <c r="G3" s="93"/>
    </row>
    <row r="4" spans="2:7" ht="23.25" thickBot="1" x14ac:dyDescent="0.3">
      <c r="B4" s="87"/>
      <c r="C4" s="73" t="s">
        <v>11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7" ht="15.75" thickBot="1" x14ac:dyDescent="0.3">
      <c r="B5" s="2" t="s">
        <v>6</v>
      </c>
      <c r="C5" s="74">
        <v>8</v>
      </c>
      <c r="D5" s="3">
        <v>6</v>
      </c>
      <c r="E5" s="81">
        <f>+SIE!G15</f>
        <v>647347.56000000006</v>
      </c>
      <c r="F5" s="5">
        <v>6</v>
      </c>
      <c r="G5" s="4">
        <f>+SIE!G15</f>
        <v>647347.56000000006</v>
      </c>
    </row>
    <row r="6" spans="2:7" ht="15.75" thickBot="1" x14ac:dyDescent="0.3">
      <c r="B6" s="2" t="s">
        <v>7</v>
      </c>
      <c r="C6" s="74">
        <v>6</v>
      </c>
      <c r="D6" s="3">
        <v>4</v>
      </c>
      <c r="E6" s="81">
        <f>+PE!G13</f>
        <v>249133.77000000002</v>
      </c>
      <c r="F6" s="7">
        <v>4</v>
      </c>
      <c r="G6" s="6">
        <v>249133.77</v>
      </c>
    </row>
    <row r="7" spans="2:7" ht="15.75" thickBot="1" x14ac:dyDescent="0.3">
      <c r="B7" s="2" t="s">
        <v>12</v>
      </c>
      <c r="C7" s="74">
        <v>1</v>
      </c>
      <c r="D7" s="3">
        <v>1</v>
      </c>
      <c r="E7" s="81">
        <f>+MCS!G8</f>
        <v>19990</v>
      </c>
      <c r="F7" s="7">
        <v>0</v>
      </c>
      <c r="G7" s="6">
        <v>0</v>
      </c>
    </row>
    <row r="8" spans="2:7" ht="15.75" thickBot="1" x14ac:dyDescent="0.3">
      <c r="B8" s="2" t="s">
        <v>8</v>
      </c>
      <c r="C8" s="74">
        <v>3</v>
      </c>
      <c r="D8" s="3">
        <v>3</v>
      </c>
      <c r="E8" s="81">
        <f>+RE!G10</f>
        <v>124866.92</v>
      </c>
      <c r="F8" s="5">
        <v>1</v>
      </c>
      <c r="G8" s="4">
        <f>+RE!G8</f>
        <v>70547.72</v>
      </c>
    </row>
    <row r="9" spans="2:7" ht="15.75" thickBot="1" x14ac:dyDescent="0.3">
      <c r="B9" s="2" t="s">
        <v>9</v>
      </c>
      <c r="C9" s="74">
        <v>121</v>
      </c>
      <c r="D9" s="3">
        <v>115</v>
      </c>
      <c r="E9" s="81">
        <v>254592.77</v>
      </c>
      <c r="F9" s="7">
        <v>115</v>
      </c>
      <c r="G9" s="81">
        <f>+'IC-CG'!G128</f>
        <v>231129.93500000003</v>
      </c>
    </row>
    <row r="10" spans="2:7" ht="15.75" thickBot="1" x14ac:dyDescent="0.3">
      <c r="B10" s="2" t="s">
        <v>10</v>
      </c>
      <c r="C10" s="74">
        <v>19</v>
      </c>
      <c r="D10" s="3">
        <v>13</v>
      </c>
      <c r="E10" s="81">
        <f>+CATE!D118</f>
        <v>89492.594200000007</v>
      </c>
      <c r="F10" s="7">
        <v>13</v>
      </c>
      <c r="G10" s="81">
        <f>+CATE!G118</f>
        <v>80966.899999999994</v>
      </c>
    </row>
    <row r="11" spans="2:7" ht="15.75" thickBot="1" x14ac:dyDescent="0.3">
      <c r="B11" s="75" t="s">
        <v>62</v>
      </c>
      <c r="C11" s="76">
        <f>SUM(C5:C10)</f>
        <v>158</v>
      </c>
      <c r="D11" s="76">
        <f>SUM(D5:D10)</f>
        <v>142</v>
      </c>
      <c r="E11" s="77">
        <f>SUM(E5:E10)</f>
        <v>1385423.6142</v>
      </c>
      <c r="F11" s="78">
        <f>SUM(F5:F10)</f>
        <v>139</v>
      </c>
      <c r="G11" s="77">
        <f>SUM(G5:G10)</f>
        <v>1279125.885</v>
      </c>
    </row>
  </sheetData>
  <mergeCells count="3">
    <mergeCell ref="B3:B4"/>
    <mergeCell ref="B2:G2"/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FB431-C448-494D-B79C-364E9A72820B}">
  <dimension ref="A2:G15"/>
  <sheetViews>
    <sheetView topLeftCell="A10" workbookViewId="0">
      <selection activeCell="A16" sqref="A16:XFD25"/>
    </sheetView>
  </sheetViews>
  <sheetFormatPr baseColWidth="10" defaultColWidth="18.28515625" defaultRowHeight="15" x14ac:dyDescent="0.25"/>
  <cols>
    <col min="1" max="1" width="3.5703125" style="17" bestFit="1" customWidth="1"/>
    <col min="2" max="2" width="20.28515625" style="17" customWidth="1"/>
    <col min="3" max="3" width="50.42578125" style="10" customWidth="1"/>
    <col min="4" max="4" width="10.85546875" style="10" customWidth="1"/>
    <col min="5" max="5" width="18.28515625" style="10" customWidth="1"/>
    <col min="6" max="6" width="12.7109375" style="17" customWidth="1"/>
    <col min="7" max="7" width="17" style="10" customWidth="1"/>
    <col min="8" max="16384" width="18.28515625" style="10"/>
  </cols>
  <sheetData>
    <row r="2" spans="1:7" x14ac:dyDescent="0.25">
      <c r="A2" s="94" t="s">
        <v>42</v>
      </c>
      <c r="B2" s="94"/>
      <c r="C2" s="94"/>
      <c r="D2" s="94"/>
      <c r="E2" s="94"/>
      <c r="F2" s="94"/>
      <c r="G2" s="94"/>
    </row>
    <row r="3" spans="1:7" x14ac:dyDescent="0.25">
      <c r="A3" s="94" t="s">
        <v>39</v>
      </c>
      <c r="B3" s="94"/>
      <c r="C3" s="94"/>
      <c r="D3" s="94"/>
      <c r="E3" s="94"/>
      <c r="F3" s="94"/>
      <c r="G3" s="94"/>
    </row>
    <row r="4" spans="1:7" x14ac:dyDescent="0.25">
      <c r="A4" s="94" t="s">
        <v>40</v>
      </c>
      <c r="B4" s="94"/>
      <c r="C4" s="94"/>
      <c r="D4" s="94"/>
      <c r="E4" s="94"/>
      <c r="F4" s="94"/>
      <c r="G4" s="94"/>
    </row>
    <row r="6" spans="1:7" ht="39.75" customHeight="1" x14ac:dyDescent="0.25">
      <c r="A6" s="8" t="s">
        <v>41</v>
      </c>
      <c r="B6" s="8" t="s">
        <v>13</v>
      </c>
      <c r="C6" s="8" t="s">
        <v>14</v>
      </c>
      <c r="D6" s="8" t="s">
        <v>15</v>
      </c>
      <c r="E6" s="8" t="s">
        <v>38</v>
      </c>
      <c r="F6" s="8" t="s">
        <v>16</v>
      </c>
      <c r="G6" s="8" t="s">
        <v>17</v>
      </c>
    </row>
    <row r="7" spans="1:7" ht="42" x14ac:dyDescent="0.25">
      <c r="A7" s="19">
        <v>1</v>
      </c>
      <c r="B7" s="85" t="s">
        <v>18</v>
      </c>
      <c r="C7" s="15" t="s">
        <v>19</v>
      </c>
      <c r="D7" s="12" t="s">
        <v>20</v>
      </c>
      <c r="E7" s="24">
        <v>440990</v>
      </c>
      <c r="F7" s="21">
        <v>45300.75</v>
      </c>
      <c r="G7" s="24">
        <v>0</v>
      </c>
    </row>
    <row r="8" spans="1:7" ht="31.5" x14ac:dyDescent="0.25">
      <c r="A8" s="19">
        <v>2</v>
      </c>
      <c r="B8" s="85" t="s">
        <v>21</v>
      </c>
      <c r="C8" s="15" t="s">
        <v>22</v>
      </c>
      <c r="D8" s="13" t="s">
        <v>37</v>
      </c>
      <c r="E8" s="24">
        <v>32222.67</v>
      </c>
      <c r="F8" s="21">
        <v>45317.729166666664</v>
      </c>
      <c r="G8" s="24">
        <v>30448.560000000001</v>
      </c>
    </row>
    <row r="9" spans="1:7" ht="42" x14ac:dyDescent="0.25">
      <c r="A9" s="19">
        <v>3</v>
      </c>
      <c r="B9" s="85" t="s">
        <v>24</v>
      </c>
      <c r="C9" s="15" t="s">
        <v>25</v>
      </c>
      <c r="D9" s="13" t="s">
        <v>37</v>
      </c>
      <c r="E9" s="24">
        <v>42540</v>
      </c>
      <c r="F9" s="21">
        <v>45336.833333333336</v>
      </c>
      <c r="G9" s="24">
        <v>33600</v>
      </c>
    </row>
    <row r="10" spans="1:7" ht="42" x14ac:dyDescent="0.25">
      <c r="A10" s="19">
        <v>4</v>
      </c>
      <c r="B10" s="85" t="s">
        <v>26</v>
      </c>
      <c r="C10" s="15" t="s">
        <v>27</v>
      </c>
      <c r="D10" s="13" t="s">
        <v>37</v>
      </c>
      <c r="E10" s="24">
        <v>440990</v>
      </c>
      <c r="F10" s="21">
        <v>45378.833333333336</v>
      </c>
      <c r="G10" s="24">
        <v>399500</v>
      </c>
    </row>
    <row r="11" spans="1:7" ht="31.5" x14ac:dyDescent="0.25">
      <c r="A11" s="19">
        <v>5</v>
      </c>
      <c r="B11" s="85" t="s">
        <v>28</v>
      </c>
      <c r="C11" s="15" t="s">
        <v>29</v>
      </c>
      <c r="D11" s="13" t="s">
        <v>37</v>
      </c>
      <c r="E11" s="24">
        <v>10200</v>
      </c>
      <c r="F11" s="21">
        <v>45506.729166666664</v>
      </c>
      <c r="G11" s="24">
        <v>9684</v>
      </c>
    </row>
    <row r="12" spans="1:7" ht="42" x14ac:dyDescent="0.25">
      <c r="A12" s="19">
        <v>6</v>
      </c>
      <c r="B12" s="85" t="s">
        <v>30</v>
      </c>
      <c r="C12" s="15" t="s">
        <v>31</v>
      </c>
      <c r="D12" s="13" t="s">
        <v>37</v>
      </c>
      <c r="E12" s="24">
        <v>140341.1</v>
      </c>
      <c r="F12" s="21">
        <v>45477.833333333336</v>
      </c>
      <c r="G12" s="24">
        <v>118560</v>
      </c>
    </row>
    <row r="13" spans="1:7" ht="42" x14ac:dyDescent="0.25">
      <c r="A13" s="19">
        <v>7</v>
      </c>
      <c r="B13" s="85" t="s">
        <v>32</v>
      </c>
      <c r="C13" s="15" t="s">
        <v>33</v>
      </c>
      <c r="D13" s="13" t="s">
        <v>37</v>
      </c>
      <c r="E13" s="24">
        <v>61841.64</v>
      </c>
      <c r="F13" s="21">
        <v>45546.833333333336</v>
      </c>
      <c r="G13" s="24">
        <v>55555</v>
      </c>
    </row>
    <row r="14" spans="1:7" ht="31.5" x14ac:dyDescent="0.25">
      <c r="A14" s="19">
        <v>8</v>
      </c>
      <c r="B14" s="85" t="s">
        <v>34</v>
      </c>
      <c r="C14" s="15" t="s">
        <v>35</v>
      </c>
      <c r="D14" s="12" t="s">
        <v>20</v>
      </c>
      <c r="E14" s="24">
        <v>127947.5</v>
      </c>
      <c r="F14" s="21">
        <v>45603.833333333336</v>
      </c>
      <c r="G14" s="24">
        <v>0</v>
      </c>
    </row>
    <row r="15" spans="1:7" x14ac:dyDescent="0.25">
      <c r="B15" s="95" t="s">
        <v>36</v>
      </c>
      <c r="C15" s="96"/>
      <c r="D15" s="97"/>
      <c r="E15" s="9">
        <f>SUM(E7:E14)</f>
        <v>1297072.9099999999</v>
      </c>
      <c r="F15" s="16"/>
      <c r="G15" s="82">
        <f>SUM(G8:G13)</f>
        <v>647347.56000000006</v>
      </c>
    </row>
  </sheetData>
  <autoFilter ref="A6:L15" xr:uid="{63D7346E-EEF2-47EF-ACC6-5343F6C037E9}"/>
  <mergeCells count="4">
    <mergeCell ref="A2:G2"/>
    <mergeCell ref="A3:G3"/>
    <mergeCell ref="A4:G4"/>
    <mergeCell ref="B15:D15"/>
  </mergeCells>
  <hyperlinks>
    <hyperlink ref="B8" r:id="rId1" display="https://www.compraspublicas.gob.ec/ProcesoContratacion/compras/PC/informacionProcesoContratacion2.cpe?idSoliCompra=DOlBU1kJcuNOAo0KbOo-eMOA6K2puBzl8LvXqwQpQyo," xr:uid="{75F5DA0E-A13C-4CDB-9081-B40DD1A42E9E}"/>
    <hyperlink ref="B9" r:id="rId2" display="https://www.compraspublicas.gob.ec/ProcesoContratacion/compras/PC/informacionProcesoContratacion2.cpe?idSoliCompra=aHD9728jsvXQgjpOFWPe05vqJLrl2jFGC1cQtigyIE4," xr:uid="{269ACB0D-4854-41C0-A83E-18FFADDCE1A1}"/>
    <hyperlink ref="B10" r:id="rId3" display="https://www.compraspublicas.gob.ec/ProcesoContratacion/compras/PC/informacionProcesoContratacion2.cpe?idSoliCompra=tqsS4p4ooErNltfpSNVbPZpRuwUNVsDY0pgtBVuJHbQ," xr:uid="{6C568008-6360-45C0-AE4F-2943068A2535}"/>
    <hyperlink ref="B13" r:id="rId4" display="https://www.compraspublicas.gob.ec/ProcesoContratacion/compras/PC/informacionProcesoContratacion2.cpe?idSoliCompra=R5kkUUpDkfSP_XD3Jag0DsNQ_9eAtvFSNakXsrNzVE4," xr:uid="{38C31E59-4EE8-46BD-8913-D439DA861A8B}"/>
    <hyperlink ref="B12" r:id="rId5" display="https://www.compraspublicas.gob.ec/ProcesoContratacion/compras/PC/informacionProcesoContratacion2.cpe?idSoliCompra=HZO9poQIqnDG1-jgyuOul4ZLyjXNDYdU4615evwlxc8," xr:uid="{1A410E62-C88D-4EE9-B0A6-F3BA7D00D3EC}"/>
    <hyperlink ref="B11" r:id="rId6" display="https://www.compraspublicas.gob.ec/ProcesoContratacion/compras/PC/informacionProcesoContratacion2.cpe?idSoliCompra=YsbdkSdp-EczXHyyCSGvdXKc1iCgMIjsZWpCaTTSb-U," xr:uid="{C8C202D3-B114-49FE-B953-353CCA325790}"/>
    <hyperlink ref="B7" r:id="rId7" display="https://www.compraspublicas.gob.ec/ProcesoContratacion/compras/PC/informacionProcesoContratacion2.cpe?idSoliCompra=ANo8eVIwu4Ft1W9AVvOSuHb5xpI50enk1ESUZmgjtW8," xr:uid="{D588D07B-6CC3-4493-97C9-CDAA641D89A3}"/>
    <hyperlink ref="B14" r:id="rId8" display="https://www.compraspublicas.gob.ec/ProcesoContratacion/compras/PC/informacionProcesoContratacion2.cpe?idSoliCompra=o-z4yH0ExJnmmSg61_nshVkiw1RzK4qDXXAkrskN7nQ," xr:uid="{9F18A2E0-7AC0-4BA9-A527-EE838F5A656B}"/>
  </hyperlinks>
  <pageMargins left="0.7" right="0.7" top="0.75" bottom="0.75" header="0.3" footer="0.3"/>
  <pageSetup paperSize="9"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4118-6D82-4156-8C94-655C46D0CCA5}">
  <dimension ref="A2:G13"/>
  <sheetViews>
    <sheetView topLeftCell="A4" workbookViewId="0">
      <selection activeCell="A15" sqref="A15:XFD20"/>
    </sheetView>
  </sheetViews>
  <sheetFormatPr baseColWidth="10" defaultColWidth="15.85546875" defaultRowHeight="15" x14ac:dyDescent="0.25"/>
  <cols>
    <col min="1" max="1" width="3.42578125" style="10" customWidth="1"/>
    <col min="2" max="2" width="18.85546875" style="10" customWidth="1"/>
    <col min="3" max="3" width="40.85546875" style="10" customWidth="1"/>
    <col min="4" max="4" width="11.5703125" style="10" customWidth="1"/>
    <col min="5" max="5" width="12.7109375" style="10" customWidth="1"/>
    <col min="6" max="6" width="11.7109375" style="17" customWidth="1"/>
    <col min="7" max="7" width="13" style="10" customWidth="1"/>
    <col min="8" max="16384" width="15.85546875" style="10"/>
  </cols>
  <sheetData>
    <row r="2" spans="1:7" x14ac:dyDescent="0.25">
      <c r="A2" s="94" t="s">
        <v>42</v>
      </c>
      <c r="B2" s="94"/>
      <c r="C2" s="94"/>
      <c r="D2" s="94"/>
      <c r="E2" s="94"/>
      <c r="F2" s="94"/>
      <c r="G2" s="94"/>
    </row>
    <row r="3" spans="1:7" x14ac:dyDescent="0.25">
      <c r="A3" s="94" t="s">
        <v>39</v>
      </c>
      <c r="B3" s="94"/>
      <c r="C3" s="94"/>
      <c r="D3" s="94"/>
      <c r="E3" s="94"/>
      <c r="F3" s="94"/>
      <c r="G3" s="94"/>
    </row>
    <row r="4" spans="1:7" x14ac:dyDescent="0.25">
      <c r="A4" s="94" t="s">
        <v>55</v>
      </c>
      <c r="B4" s="94"/>
      <c r="C4" s="94"/>
      <c r="D4" s="94"/>
      <c r="E4" s="94"/>
      <c r="F4" s="94"/>
      <c r="G4" s="94"/>
    </row>
    <row r="6" spans="1:7" ht="36" x14ac:dyDescent="0.25">
      <c r="A6" s="8" t="s">
        <v>41</v>
      </c>
      <c r="B6" s="8" t="s">
        <v>13</v>
      </c>
      <c r="C6" s="8" t="s">
        <v>14</v>
      </c>
      <c r="D6" s="8" t="s">
        <v>15</v>
      </c>
      <c r="E6" s="8" t="s">
        <v>57</v>
      </c>
      <c r="F6" s="8" t="s">
        <v>16</v>
      </c>
      <c r="G6" s="8" t="s">
        <v>17</v>
      </c>
    </row>
    <row r="7" spans="1:7" ht="42" x14ac:dyDescent="0.25">
      <c r="A7" s="19">
        <v>1</v>
      </c>
      <c r="B7" s="11" t="s">
        <v>43</v>
      </c>
      <c r="C7" s="15" t="s">
        <v>44</v>
      </c>
      <c r="D7" s="12" t="s">
        <v>20</v>
      </c>
      <c r="E7" s="23">
        <v>30725.18</v>
      </c>
      <c r="F7" s="21">
        <v>45300.75</v>
      </c>
      <c r="G7" s="24">
        <v>0</v>
      </c>
    </row>
    <row r="8" spans="1:7" ht="42" x14ac:dyDescent="0.25">
      <c r="A8" s="19">
        <v>2</v>
      </c>
      <c r="B8" s="11" t="s">
        <v>45</v>
      </c>
      <c r="C8" s="15" t="s">
        <v>44</v>
      </c>
      <c r="D8" s="20" t="s">
        <v>37</v>
      </c>
      <c r="E8" s="23">
        <v>30725.18</v>
      </c>
      <c r="F8" s="21">
        <v>45321.75</v>
      </c>
      <c r="G8" s="24">
        <v>23796.77</v>
      </c>
    </row>
    <row r="9" spans="1:7" ht="42" x14ac:dyDescent="0.25">
      <c r="A9" s="19">
        <v>3</v>
      </c>
      <c r="B9" s="11" t="s">
        <v>46</v>
      </c>
      <c r="C9" s="15" t="s">
        <v>47</v>
      </c>
      <c r="D9" s="12" t="s">
        <v>20</v>
      </c>
      <c r="E9" s="23">
        <v>35891.370000000003</v>
      </c>
      <c r="F9" s="21">
        <v>45411.833333333336</v>
      </c>
      <c r="G9" s="24">
        <v>0</v>
      </c>
    </row>
    <row r="10" spans="1:7" ht="42" x14ac:dyDescent="0.25">
      <c r="A10" s="19">
        <v>4</v>
      </c>
      <c r="B10" s="11" t="s">
        <v>48</v>
      </c>
      <c r="C10" s="15" t="s">
        <v>47</v>
      </c>
      <c r="D10" s="20" t="s">
        <v>37</v>
      </c>
      <c r="E10" s="23">
        <v>35891.370000000003</v>
      </c>
      <c r="F10" s="21">
        <v>45435.729166666664</v>
      </c>
      <c r="G10" s="24">
        <v>32947</v>
      </c>
    </row>
    <row r="11" spans="1:7" ht="42" x14ac:dyDescent="0.25">
      <c r="A11" s="19">
        <v>5</v>
      </c>
      <c r="B11" s="11" t="s">
        <v>49</v>
      </c>
      <c r="C11" s="15" t="s">
        <v>50</v>
      </c>
      <c r="D11" s="20" t="s">
        <v>37</v>
      </c>
      <c r="E11" s="23">
        <v>95859.68</v>
      </c>
      <c r="F11" s="21">
        <v>45441.75</v>
      </c>
      <c r="G11" s="24">
        <v>95800</v>
      </c>
    </row>
    <row r="12" spans="1:7" ht="42" x14ac:dyDescent="0.25">
      <c r="A12" s="19">
        <v>6</v>
      </c>
      <c r="B12" s="11" t="s">
        <v>51</v>
      </c>
      <c r="C12" s="15" t="s">
        <v>52</v>
      </c>
      <c r="D12" s="20" t="s">
        <v>37</v>
      </c>
      <c r="E12" s="23">
        <v>96590</v>
      </c>
      <c r="F12" s="21">
        <v>45477.833333333336</v>
      </c>
      <c r="G12" s="24">
        <v>96590</v>
      </c>
    </row>
    <row r="13" spans="1:7" x14ac:dyDescent="0.25">
      <c r="B13" s="95" t="s">
        <v>36</v>
      </c>
      <c r="C13" s="96"/>
      <c r="D13" s="97"/>
      <c r="E13" s="18">
        <f>SUM(E7:E12)</f>
        <v>325682.78000000003</v>
      </c>
      <c r="F13" s="16"/>
      <c r="G13" s="9">
        <f>SUM(G7:G12)</f>
        <v>249133.77000000002</v>
      </c>
    </row>
  </sheetData>
  <mergeCells count="4">
    <mergeCell ref="A2:G2"/>
    <mergeCell ref="A3:G3"/>
    <mergeCell ref="A4:G4"/>
    <mergeCell ref="B13:D13"/>
  </mergeCells>
  <hyperlinks>
    <hyperlink ref="B7" r:id="rId1" display="https://www.compraspublicas.gob.ec/ProcesoContratacion/compras/PC/informacionProcesoContratacion2.cpe?idSoliCompra=e3Afd9myd6C2Z7hk2i_Ht32oM1eShG5qScLsrx9KMB0," xr:uid="{B01DC3CC-EBE5-41B1-84FF-A6E25EA40EDE}"/>
    <hyperlink ref="B8" r:id="rId2" display="https://www.compraspublicas.gob.ec/ProcesoContratacion/compras/PC/informacionProcesoContratacion2.cpe?idSoliCompra=hwy9z8LkEix-eq2dZFrXGlVqgF-SQR7dztictvLRT_I," xr:uid="{54434607-32EB-4922-B245-AA32208CC555}"/>
    <hyperlink ref="B9" r:id="rId3" display="https://www.compraspublicas.gob.ec/ProcesoContratacion/compras/PC/informacionProcesoContratacion2.cpe?idSoliCompra=jzfgdbpvVUOUosvz6mM7hTq93XKcbHM_LvOBoOg07Tc," xr:uid="{146B726E-77F6-48F0-867C-41283D84FE21}"/>
    <hyperlink ref="B10" r:id="rId4" display="https://www.compraspublicas.gob.ec/ProcesoContratacion/compras/PC/informacionProcesoContratacion2.cpe?idSoliCompra=cyiLW8WCsdiCSniwSUY4vdP4yhaOTYvX5ruJZEwp9BM," xr:uid="{8933503D-8DAB-43E4-9791-F65E58EBE911}"/>
    <hyperlink ref="B11" r:id="rId5" display="https://www.compraspublicas.gob.ec/ProcesoContratacion/compras/PC/informacionProcesoContratacion2.cpe?idSoliCompra=nnOX3zacyX9TWwKSEvl6-j0DbnZg2R1-u8xry56ETpU," xr:uid="{ABFF9C17-3406-4FD4-BAF5-BA94747A81B7}"/>
    <hyperlink ref="B12" r:id="rId6" display="https://www.compraspublicas.gob.ec/ProcesoContratacion/compras/PC/informacionProcesoContratacion2.cpe?idSoliCompra=D7T6E0HShuQMBDIzgee50IrbH-GY33YmRXSFiTELiD8," xr:uid="{8CB576E7-4F24-4421-9CD6-69479535AE06}"/>
  </hyperlinks>
  <pageMargins left="0.7" right="0.7" top="0.75" bottom="0.75" header="0.3" footer="0.3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61BC9-BE89-469C-9693-AD1A62C0761A}">
  <dimension ref="A1:G8"/>
  <sheetViews>
    <sheetView workbookViewId="0">
      <selection activeCell="A10" sqref="A10:XFD17"/>
    </sheetView>
  </sheetViews>
  <sheetFormatPr baseColWidth="10" defaultRowHeight="15" x14ac:dyDescent="0.25"/>
  <cols>
    <col min="1" max="1" width="3.42578125" customWidth="1"/>
    <col min="2" max="2" width="19.7109375" customWidth="1"/>
    <col min="3" max="3" width="50.5703125" customWidth="1"/>
    <col min="4" max="4" width="11.7109375" customWidth="1"/>
    <col min="5" max="5" width="11.85546875" customWidth="1"/>
    <col min="6" max="6" width="10.42578125" bestFit="1" customWidth="1"/>
  </cols>
  <sheetData>
    <row r="1" spans="1:7" x14ac:dyDescent="0.25">
      <c r="A1" s="10"/>
      <c r="B1" s="10"/>
      <c r="C1" s="10"/>
      <c r="D1" s="10"/>
      <c r="E1" s="10"/>
      <c r="F1" s="17"/>
      <c r="G1" s="10"/>
    </row>
    <row r="2" spans="1:7" x14ac:dyDescent="0.25">
      <c r="A2" s="94" t="s">
        <v>42</v>
      </c>
      <c r="B2" s="94"/>
      <c r="C2" s="94"/>
      <c r="D2" s="94"/>
      <c r="E2" s="94"/>
      <c r="F2" s="94"/>
      <c r="G2" s="94"/>
    </row>
    <row r="3" spans="1:7" x14ac:dyDescent="0.25">
      <c r="A3" s="94" t="s">
        <v>39</v>
      </c>
      <c r="B3" s="94"/>
      <c r="C3" s="94"/>
      <c r="D3" s="94"/>
      <c r="E3" s="94"/>
      <c r="F3" s="94"/>
      <c r="G3" s="94"/>
    </row>
    <row r="4" spans="1:7" x14ac:dyDescent="0.25">
      <c r="A4" s="94" t="s">
        <v>56</v>
      </c>
      <c r="B4" s="94"/>
      <c r="C4" s="94"/>
      <c r="D4" s="94"/>
      <c r="E4" s="94"/>
      <c r="F4" s="94"/>
      <c r="G4" s="94"/>
    </row>
    <row r="5" spans="1:7" x14ac:dyDescent="0.25">
      <c r="A5" s="10"/>
      <c r="B5" s="10"/>
      <c r="C5" s="10"/>
      <c r="D5" s="10"/>
      <c r="E5" s="10"/>
      <c r="F5" s="17"/>
      <c r="G5" s="10"/>
    </row>
    <row r="6" spans="1:7" ht="36" x14ac:dyDescent="0.25">
      <c r="A6" s="8" t="s">
        <v>41</v>
      </c>
      <c r="B6" s="8" t="s">
        <v>13</v>
      </c>
      <c r="C6" s="8" t="s">
        <v>14</v>
      </c>
      <c r="D6" s="8" t="s">
        <v>15</v>
      </c>
      <c r="E6" s="8" t="s">
        <v>57</v>
      </c>
      <c r="F6" s="8" t="s">
        <v>16</v>
      </c>
      <c r="G6" s="8" t="s">
        <v>17</v>
      </c>
    </row>
    <row r="7" spans="1:7" ht="47.25" customHeight="1" x14ac:dyDescent="0.25">
      <c r="A7" s="19">
        <v>1</v>
      </c>
      <c r="B7" s="11" t="s">
        <v>53</v>
      </c>
      <c r="C7" s="15" t="s">
        <v>54</v>
      </c>
      <c r="D7" s="14" t="s">
        <v>23</v>
      </c>
      <c r="E7" s="23">
        <v>21274.5</v>
      </c>
      <c r="F7" s="21">
        <v>45471.729166666664</v>
      </c>
      <c r="G7" s="23">
        <v>19990</v>
      </c>
    </row>
    <row r="8" spans="1:7" x14ac:dyDescent="0.25">
      <c r="B8" s="95" t="s">
        <v>36</v>
      </c>
      <c r="C8" s="96"/>
      <c r="D8" s="97"/>
      <c r="E8" s="18">
        <f>SUM(E2:E7)</f>
        <v>21274.5</v>
      </c>
      <c r="F8" s="16"/>
      <c r="G8" s="9">
        <f>SUM(G2:G7)</f>
        <v>19990</v>
      </c>
    </row>
  </sheetData>
  <mergeCells count="4">
    <mergeCell ref="A2:G2"/>
    <mergeCell ref="A3:G3"/>
    <mergeCell ref="A4:G4"/>
    <mergeCell ref="B8:D8"/>
  </mergeCells>
  <hyperlinks>
    <hyperlink ref="B7" r:id="rId1" display="https://www.compraspublicas.gob.ec/ProcesoContratacion/compras/PC/informacionProcesoContratacion2.cpe?idSoliCompra=PPoVtUhufb9IBxgXhlFuF-7ighKVtTxgjs6k8ssybRc," xr:uid="{909A28B0-8D51-4B9D-A30D-E169D3F1574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F97F-2C63-4307-8BDD-C6E7446072D5}">
  <dimension ref="A1:G10"/>
  <sheetViews>
    <sheetView workbookViewId="0">
      <selection sqref="A1:G5"/>
    </sheetView>
  </sheetViews>
  <sheetFormatPr baseColWidth="10" defaultRowHeight="15" x14ac:dyDescent="0.25"/>
  <cols>
    <col min="1" max="1" width="3.28515625" customWidth="1"/>
    <col min="2" max="2" width="23.85546875" customWidth="1"/>
    <col min="3" max="3" width="55" customWidth="1"/>
    <col min="7" max="7" width="13.7109375" customWidth="1"/>
  </cols>
  <sheetData>
    <row r="1" spans="1:7" x14ac:dyDescent="0.25">
      <c r="A1" s="10"/>
      <c r="B1" s="10"/>
      <c r="C1" s="10"/>
      <c r="D1" s="10"/>
      <c r="E1" s="10"/>
      <c r="F1" s="17"/>
      <c r="G1" s="10"/>
    </row>
    <row r="2" spans="1:7" x14ac:dyDescent="0.25">
      <c r="A2" s="94" t="s">
        <v>42</v>
      </c>
      <c r="B2" s="94"/>
      <c r="C2" s="94"/>
      <c r="D2" s="94"/>
      <c r="E2" s="94"/>
      <c r="F2" s="94"/>
      <c r="G2" s="94"/>
    </row>
    <row r="3" spans="1:7" x14ac:dyDescent="0.25">
      <c r="A3" s="94" t="s">
        <v>39</v>
      </c>
      <c r="B3" s="94"/>
      <c r="C3" s="94"/>
      <c r="D3" s="94"/>
      <c r="E3" s="94"/>
      <c r="F3" s="94"/>
      <c r="G3" s="94"/>
    </row>
    <row r="4" spans="1:7" x14ac:dyDescent="0.25">
      <c r="A4" s="94" t="s">
        <v>389</v>
      </c>
      <c r="B4" s="94"/>
      <c r="C4" s="94"/>
      <c r="D4" s="94"/>
      <c r="E4" s="94"/>
      <c r="F4" s="94"/>
      <c r="G4" s="94"/>
    </row>
    <row r="5" spans="1:7" x14ac:dyDescent="0.25">
      <c r="A5" s="10"/>
      <c r="B5" s="10"/>
      <c r="C5" s="10"/>
      <c r="D5" s="10"/>
      <c r="E5" s="10"/>
      <c r="F5" s="17"/>
      <c r="G5" s="10"/>
    </row>
    <row r="6" spans="1:7" ht="45" customHeight="1" x14ac:dyDescent="0.25">
      <c r="A6" s="8" t="s">
        <v>41</v>
      </c>
      <c r="B6" s="8" t="s">
        <v>13</v>
      </c>
      <c r="C6" s="8" t="s">
        <v>14</v>
      </c>
      <c r="D6" s="8" t="s">
        <v>15</v>
      </c>
      <c r="E6" s="8" t="s">
        <v>57</v>
      </c>
      <c r="F6" s="8" t="s">
        <v>16</v>
      </c>
      <c r="G6" s="8" t="s">
        <v>17</v>
      </c>
    </row>
    <row r="7" spans="1:7" ht="40.5" customHeight="1" x14ac:dyDescent="0.25">
      <c r="A7" s="19">
        <v>1</v>
      </c>
      <c r="B7" s="11" t="s">
        <v>393</v>
      </c>
      <c r="C7" s="83" t="s">
        <v>394</v>
      </c>
      <c r="D7" s="14" t="s">
        <v>23</v>
      </c>
      <c r="E7" s="24">
        <v>33439.199999999997</v>
      </c>
      <c r="F7" s="21">
        <v>45392.75</v>
      </c>
      <c r="G7" s="24">
        <v>33439.199999999997</v>
      </c>
    </row>
    <row r="8" spans="1:7" ht="24" customHeight="1" x14ac:dyDescent="0.25">
      <c r="A8" s="19">
        <v>2</v>
      </c>
      <c r="B8" s="11" t="s">
        <v>58</v>
      </c>
      <c r="C8" s="22" t="s">
        <v>59</v>
      </c>
      <c r="D8" s="20" t="s">
        <v>37</v>
      </c>
      <c r="E8" s="24">
        <v>70547.72</v>
      </c>
      <c r="F8" s="21">
        <v>45482.833333333336</v>
      </c>
      <c r="G8" s="24">
        <v>70547.72</v>
      </c>
    </row>
    <row r="9" spans="1:7" ht="38.25" customHeight="1" x14ac:dyDescent="0.25">
      <c r="A9" s="19">
        <v>3</v>
      </c>
      <c r="B9" s="11" t="s">
        <v>60</v>
      </c>
      <c r="C9" s="22" t="s">
        <v>61</v>
      </c>
      <c r="D9" s="14" t="s">
        <v>23</v>
      </c>
      <c r="E9" s="24">
        <v>20880</v>
      </c>
      <c r="F9" s="21">
        <v>45552.833333333336</v>
      </c>
      <c r="G9" s="24">
        <v>20880</v>
      </c>
    </row>
    <row r="10" spans="1:7" x14ac:dyDescent="0.25">
      <c r="B10" s="98" t="s">
        <v>62</v>
      </c>
      <c r="C10" s="98"/>
      <c r="D10" s="98"/>
      <c r="E10" s="84">
        <f>SUM(E7:E9)</f>
        <v>124866.92</v>
      </c>
      <c r="F10" s="10"/>
      <c r="G10" s="18">
        <f>SUM(G6:G9)</f>
        <v>124866.92</v>
      </c>
    </row>
  </sheetData>
  <mergeCells count="4">
    <mergeCell ref="B10:D10"/>
    <mergeCell ref="A2:G2"/>
    <mergeCell ref="A3:G3"/>
    <mergeCell ref="A4:G4"/>
  </mergeCells>
  <hyperlinks>
    <hyperlink ref="B9" r:id="rId1" display="https://www.compraspublicas.gob.ec/ProcesoContratacion/compras/PC/informacionProcesoContratacion2.cpe?idSoliCompra=G8JAlYLX7FPD3_ExDCOfPK9zquWRq6qA_2A2DLp5Mvk," xr:uid="{B4193853-14E6-4F38-83CC-AD94B2849C8F}"/>
    <hyperlink ref="B8" r:id="rId2" display="https://www.compraspublicas.gob.ec/ProcesoContratacion/compras/PC/informacionProcesoContratacion2.cpe?idSoliCompra=PVd-UYybcFQ199ZXcFqpwBEZlZg8omPDjGLo1Hcw9H4," xr:uid="{C8BD5E72-CF2A-491C-B930-B580A9A8F509}"/>
    <hyperlink ref="B7" r:id="rId3" display="https://www.compraspublicas.gob.ec/ProcesoContratacion/compras/PC/informacionProcesoContratacion2.cpe?idSoliCompra=dgZiZtfTaD22iSNPLRgcRAtwCjk46NGCfi8VnSt4bUc," xr:uid="{9B812B39-6126-474F-8DE5-ACB40B0C9806}"/>
  </hyperlinks>
  <pageMargins left="0.7" right="0.7" top="0.75" bottom="0.75" header="0.3" footer="0.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D1B9-CA1F-42EE-9CDF-E24424811CAE}">
  <dimension ref="B1:I118"/>
  <sheetViews>
    <sheetView workbookViewId="0">
      <selection activeCell="B1" sqref="B1:I5"/>
    </sheetView>
  </sheetViews>
  <sheetFormatPr baseColWidth="10" defaultRowHeight="15" x14ac:dyDescent="0.25"/>
  <cols>
    <col min="2" max="2" width="22.7109375" customWidth="1"/>
    <col min="3" max="3" width="31.7109375" customWidth="1"/>
    <col min="5" max="5" width="18.5703125" customWidth="1"/>
    <col min="9" max="9" width="17.5703125" style="48" customWidth="1"/>
  </cols>
  <sheetData>
    <row r="1" spans="2:9" x14ac:dyDescent="0.25">
      <c r="B1" s="10"/>
      <c r="C1" s="10"/>
      <c r="D1" s="10"/>
      <c r="E1" s="10"/>
    </row>
    <row r="2" spans="2:9" x14ac:dyDescent="0.25">
      <c r="B2" s="94" t="s">
        <v>42</v>
      </c>
      <c r="C2" s="94"/>
      <c r="D2" s="94"/>
      <c r="E2" s="94"/>
      <c r="F2" s="94"/>
      <c r="G2" s="94"/>
      <c r="H2" s="94"/>
      <c r="I2" s="94"/>
    </row>
    <row r="3" spans="2:9" x14ac:dyDescent="0.25">
      <c r="B3" s="94" t="s">
        <v>39</v>
      </c>
      <c r="C3" s="94"/>
      <c r="D3" s="94"/>
      <c r="E3" s="94"/>
      <c r="F3" s="94"/>
      <c r="G3" s="94"/>
      <c r="H3" s="94"/>
      <c r="I3" s="94"/>
    </row>
    <row r="4" spans="2:9" x14ac:dyDescent="0.25">
      <c r="B4" s="94" t="s">
        <v>395</v>
      </c>
      <c r="C4" s="94"/>
      <c r="D4" s="94"/>
      <c r="E4" s="94"/>
      <c r="F4" s="94"/>
      <c r="G4" s="94"/>
      <c r="H4" s="94"/>
      <c r="I4" s="94"/>
    </row>
    <row r="5" spans="2:9" x14ac:dyDescent="0.25">
      <c r="B5" s="10"/>
      <c r="C5" s="10"/>
      <c r="D5" s="10"/>
      <c r="E5" s="10"/>
    </row>
    <row r="6" spans="2:9" ht="30" x14ac:dyDescent="0.25">
      <c r="B6" s="25" t="s">
        <v>63</v>
      </c>
      <c r="C6" s="25" t="s">
        <v>64</v>
      </c>
      <c r="D6" s="26" t="s">
        <v>65</v>
      </c>
      <c r="E6" s="25" t="s">
        <v>66</v>
      </c>
      <c r="F6" s="26" t="s">
        <v>67</v>
      </c>
      <c r="G6" s="26" t="s">
        <v>68</v>
      </c>
      <c r="H6" s="25" t="s">
        <v>69</v>
      </c>
      <c r="I6" s="25" t="s">
        <v>70</v>
      </c>
    </row>
    <row r="7" spans="2:9" x14ac:dyDescent="0.25">
      <c r="B7" s="111" t="s">
        <v>71</v>
      </c>
      <c r="C7" s="112" t="s">
        <v>72</v>
      </c>
      <c r="D7" s="110">
        <v>17958.13</v>
      </c>
      <c r="E7" s="113" t="s">
        <v>73</v>
      </c>
      <c r="F7" s="28">
        <v>2993.02</v>
      </c>
      <c r="G7" s="110">
        <f>+F7+F8+F9+F10+F11+F12</f>
        <v>17958.12</v>
      </c>
      <c r="H7" s="115">
        <f>+D7-G7</f>
        <v>1.0000000002037268E-2</v>
      </c>
      <c r="I7" s="114" t="s">
        <v>77</v>
      </c>
    </row>
    <row r="8" spans="2:9" x14ac:dyDescent="0.25">
      <c r="B8" s="111"/>
      <c r="C8" s="112"/>
      <c r="D8" s="110"/>
      <c r="E8" s="113"/>
      <c r="F8" s="28">
        <v>2993.02</v>
      </c>
      <c r="G8" s="110"/>
      <c r="H8" s="115"/>
      <c r="I8" s="114"/>
    </row>
    <row r="9" spans="2:9" x14ac:dyDescent="0.25">
      <c r="B9" s="111"/>
      <c r="C9" s="112"/>
      <c r="D9" s="110"/>
      <c r="E9" s="113"/>
      <c r="F9" s="28">
        <v>2993.02</v>
      </c>
      <c r="G9" s="110"/>
      <c r="H9" s="115"/>
      <c r="I9" s="114"/>
    </row>
    <row r="10" spans="2:9" x14ac:dyDescent="0.25">
      <c r="B10" s="111"/>
      <c r="C10" s="112"/>
      <c r="D10" s="110"/>
      <c r="E10" s="113"/>
      <c r="F10" s="28">
        <v>2993.02</v>
      </c>
      <c r="G10" s="110"/>
      <c r="H10" s="115"/>
      <c r="I10" s="114"/>
    </row>
    <row r="11" spans="2:9" x14ac:dyDescent="0.25">
      <c r="B11" s="111"/>
      <c r="C11" s="112"/>
      <c r="D11" s="110"/>
      <c r="E11" s="113"/>
      <c r="F11" s="28">
        <v>2993.02</v>
      </c>
      <c r="G11" s="110"/>
      <c r="H11" s="115"/>
      <c r="I11" s="114"/>
    </row>
    <row r="12" spans="2:9" x14ac:dyDescent="0.25">
      <c r="B12" s="111"/>
      <c r="C12" s="112"/>
      <c r="D12" s="110"/>
      <c r="E12" s="113"/>
      <c r="F12" s="28">
        <v>2993.02</v>
      </c>
      <c r="G12" s="110"/>
      <c r="H12" s="115"/>
      <c r="I12" s="114"/>
    </row>
    <row r="13" spans="2:9" x14ac:dyDescent="0.25">
      <c r="B13" s="111" t="s">
        <v>74</v>
      </c>
      <c r="C13" s="112" t="s">
        <v>75</v>
      </c>
      <c r="D13" s="110">
        <v>3098.64</v>
      </c>
      <c r="E13" s="39" t="s">
        <v>76</v>
      </c>
      <c r="F13" s="110">
        <v>1109.05</v>
      </c>
      <c r="G13" s="110">
        <f>+F13+F20+F25+F29+F30</f>
        <v>2457.29</v>
      </c>
      <c r="H13" s="114">
        <f>+D13-G13</f>
        <v>641.34999999999991</v>
      </c>
      <c r="I13" s="114" t="s">
        <v>77</v>
      </c>
    </row>
    <row r="14" spans="2:9" x14ac:dyDescent="0.25">
      <c r="B14" s="111"/>
      <c r="C14" s="112"/>
      <c r="D14" s="110"/>
      <c r="E14" s="39" t="s">
        <v>78</v>
      </c>
      <c r="F14" s="110"/>
      <c r="G14" s="110"/>
      <c r="H14" s="114"/>
      <c r="I14" s="114"/>
    </row>
    <row r="15" spans="2:9" x14ac:dyDescent="0.25">
      <c r="B15" s="111"/>
      <c r="C15" s="112"/>
      <c r="D15" s="110"/>
      <c r="E15" s="39" t="s">
        <v>79</v>
      </c>
      <c r="F15" s="110"/>
      <c r="G15" s="110"/>
      <c r="H15" s="114"/>
      <c r="I15" s="114"/>
    </row>
    <row r="16" spans="2:9" x14ac:dyDescent="0.25">
      <c r="B16" s="111"/>
      <c r="C16" s="112"/>
      <c r="D16" s="110"/>
      <c r="E16" s="39" t="s">
        <v>80</v>
      </c>
      <c r="F16" s="110"/>
      <c r="G16" s="110"/>
      <c r="H16" s="114"/>
      <c r="I16" s="114"/>
    </row>
    <row r="17" spans="2:9" x14ac:dyDescent="0.25">
      <c r="B17" s="111"/>
      <c r="C17" s="112"/>
      <c r="D17" s="110"/>
      <c r="E17" s="39" t="s">
        <v>81</v>
      </c>
      <c r="F17" s="110"/>
      <c r="G17" s="110"/>
      <c r="H17" s="114"/>
      <c r="I17" s="114"/>
    </row>
    <row r="18" spans="2:9" x14ac:dyDescent="0.25">
      <c r="B18" s="111"/>
      <c r="C18" s="112"/>
      <c r="D18" s="110"/>
      <c r="E18" s="39" t="s">
        <v>82</v>
      </c>
      <c r="F18" s="110"/>
      <c r="G18" s="110"/>
      <c r="H18" s="114"/>
      <c r="I18" s="114"/>
    </row>
    <row r="19" spans="2:9" x14ac:dyDescent="0.25">
      <c r="B19" s="111"/>
      <c r="C19" s="112"/>
      <c r="D19" s="110"/>
      <c r="E19" s="39" t="s">
        <v>83</v>
      </c>
      <c r="F19" s="110"/>
      <c r="G19" s="110"/>
      <c r="H19" s="114"/>
      <c r="I19" s="114"/>
    </row>
    <row r="20" spans="2:9" x14ac:dyDescent="0.25">
      <c r="B20" s="111"/>
      <c r="C20" s="112"/>
      <c r="D20" s="110"/>
      <c r="E20" s="39" t="s">
        <v>84</v>
      </c>
      <c r="F20" s="110">
        <v>315.83</v>
      </c>
      <c r="G20" s="110"/>
      <c r="H20" s="114"/>
      <c r="I20" s="114"/>
    </row>
    <row r="21" spans="2:9" x14ac:dyDescent="0.25">
      <c r="B21" s="111"/>
      <c r="C21" s="112"/>
      <c r="D21" s="110"/>
      <c r="E21" s="39" t="s">
        <v>85</v>
      </c>
      <c r="F21" s="110"/>
      <c r="G21" s="110"/>
      <c r="H21" s="114"/>
      <c r="I21" s="114"/>
    </row>
    <row r="22" spans="2:9" x14ac:dyDescent="0.25">
      <c r="B22" s="111"/>
      <c r="C22" s="112"/>
      <c r="D22" s="110"/>
      <c r="E22" s="39" t="s">
        <v>86</v>
      </c>
      <c r="F22" s="110"/>
      <c r="G22" s="110"/>
      <c r="H22" s="114"/>
      <c r="I22" s="114"/>
    </row>
    <row r="23" spans="2:9" x14ac:dyDescent="0.25">
      <c r="B23" s="111"/>
      <c r="C23" s="112"/>
      <c r="D23" s="110"/>
      <c r="E23" s="39" t="s">
        <v>87</v>
      </c>
      <c r="F23" s="110"/>
      <c r="G23" s="110"/>
      <c r="H23" s="114"/>
      <c r="I23" s="114"/>
    </row>
    <row r="24" spans="2:9" x14ac:dyDescent="0.25">
      <c r="B24" s="111"/>
      <c r="C24" s="112"/>
      <c r="D24" s="110"/>
      <c r="E24" s="39" t="s">
        <v>88</v>
      </c>
      <c r="F24" s="110"/>
      <c r="G24" s="110"/>
      <c r="H24" s="114"/>
      <c r="I24" s="114"/>
    </row>
    <row r="25" spans="2:9" x14ac:dyDescent="0.25">
      <c r="B25" s="111"/>
      <c r="C25" s="112"/>
      <c r="D25" s="110"/>
      <c r="E25" s="39" t="s">
        <v>89</v>
      </c>
      <c r="F25" s="110">
        <v>291.97000000000003</v>
      </c>
      <c r="G25" s="110"/>
      <c r="H25" s="114"/>
      <c r="I25" s="114"/>
    </row>
    <row r="26" spans="2:9" x14ac:dyDescent="0.25">
      <c r="B26" s="111"/>
      <c r="C26" s="112"/>
      <c r="D26" s="110"/>
      <c r="E26" s="39" t="s">
        <v>90</v>
      </c>
      <c r="F26" s="110"/>
      <c r="G26" s="110"/>
      <c r="H26" s="114"/>
      <c r="I26" s="114"/>
    </row>
    <row r="27" spans="2:9" x14ac:dyDescent="0.25">
      <c r="B27" s="111"/>
      <c r="C27" s="112"/>
      <c r="D27" s="110"/>
      <c r="E27" s="39" t="s">
        <v>91</v>
      </c>
      <c r="F27" s="110"/>
      <c r="G27" s="110"/>
      <c r="H27" s="114"/>
      <c r="I27" s="114"/>
    </row>
    <row r="28" spans="2:9" x14ac:dyDescent="0.25">
      <c r="B28" s="111"/>
      <c r="C28" s="112"/>
      <c r="D28" s="110"/>
      <c r="E28" s="39" t="s">
        <v>92</v>
      </c>
      <c r="F28" s="110"/>
      <c r="G28" s="110"/>
      <c r="H28" s="114"/>
      <c r="I28" s="114"/>
    </row>
    <row r="29" spans="2:9" x14ac:dyDescent="0.25">
      <c r="B29" s="111"/>
      <c r="C29" s="112"/>
      <c r="D29" s="110"/>
      <c r="E29" s="39" t="s">
        <v>93</v>
      </c>
      <c r="F29" s="28">
        <v>278.2</v>
      </c>
      <c r="G29" s="110"/>
      <c r="H29" s="114"/>
      <c r="I29" s="114"/>
    </row>
    <row r="30" spans="2:9" x14ac:dyDescent="0.25">
      <c r="B30" s="111"/>
      <c r="C30" s="112"/>
      <c r="D30" s="110"/>
      <c r="E30" s="39" t="s">
        <v>94</v>
      </c>
      <c r="F30" s="110">
        <v>462.24</v>
      </c>
      <c r="G30" s="110"/>
      <c r="H30" s="114"/>
      <c r="I30" s="114"/>
    </row>
    <row r="31" spans="2:9" x14ac:dyDescent="0.25">
      <c r="B31" s="111"/>
      <c r="C31" s="112"/>
      <c r="D31" s="110"/>
      <c r="E31" s="39" t="s">
        <v>95</v>
      </c>
      <c r="F31" s="110"/>
      <c r="G31" s="110"/>
      <c r="H31" s="114"/>
      <c r="I31" s="114"/>
    </row>
    <row r="32" spans="2:9" x14ac:dyDescent="0.25">
      <c r="B32" s="111" t="s">
        <v>96</v>
      </c>
      <c r="C32" s="112" t="s">
        <v>97</v>
      </c>
      <c r="D32" s="110">
        <v>435.32</v>
      </c>
      <c r="E32" s="39" t="s">
        <v>98</v>
      </c>
      <c r="F32" s="28">
        <v>172.62</v>
      </c>
      <c r="G32" s="110">
        <f>+F32+F33</f>
        <v>400.94</v>
      </c>
      <c r="H32" s="114">
        <f>+D32-G32</f>
        <v>34.379999999999995</v>
      </c>
      <c r="I32" s="114" t="s">
        <v>77</v>
      </c>
    </row>
    <row r="33" spans="2:9" x14ac:dyDescent="0.25">
      <c r="B33" s="111"/>
      <c r="C33" s="112"/>
      <c r="D33" s="110"/>
      <c r="E33" s="39" t="s">
        <v>99</v>
      </c>
      <c r="F33" s="110">
        <v>228.32</v>
      </c>
      <c r="G33" s="110"/>
      <c r="H33" s="114"/>
      <c r="I33" s="114"/>
    </row>
    <row r="34" spans="2:9" x14ac:dyDescent="0.25">
      <c r="B34" s="111"/>
      <c r="C34" s="112"/>
      <c r="D34" s="110"/>
      <c r="E34" s="39" t="s">
        <v>100</v>
      </c>
      <c r="F34" s="110"/>
      <c r="G34" s="110"/>
      <c r="H34" s="114"/>
      <c r="I34" s="114"/>
    </row>
    <row r="35" spans="2:9" x14ac:dyDescent="0.25">
      <c r="B35" s="111"/>
      <c r="C35" s="112"/>
      <c r="D35" s="110"/>
      <c r="E35" s="39" t="s">
        <v>101</v>
      </c>
      <c r="F35" s="110"/>
      <c r="G35" s="110"/>
      <c r="H35" s="114"/>
      <c r="I35" s="114"/>
    </row>
    <row r="36" spans="2:9" x14ac:dyDescent="0.25">
      <c r="B36" s="111"/>
      <c r="C36" s="112"/>
      <c r="D36" s="110"/>
      <c r="E36" s="39" t="s">
        <v>102</v>
      </c>
      <c r="F36" s="110"/>
      <c r="G36" s="110"/>
      <c r="H36" s="114"/>
      <c r="I36" s="114"/>
    </row>
    <row r="37" spans="2:9" x14ac:dyDescent="0.25">
      <c r="B37" s="111"/>
      <c r="C37" s="112"/>
      <c r="D37" s="110"/>
      <c r="E37" s="39" t="s">
        <v>103</v>
      </c>
      <c r="F37" s="110"/>
      <c r="G37" s="110"/>
      <c r="H37" s="114"/>
      <c r="I37" s="114"/>
    </row>
    <row r="38" spans="2:9" x14ac:dyDescent="0.25">
      <c r="B38" s="111"/>
      <c r="C38" s="112"/>
      <c r="D38" s="110"/>
      <c r="E38" s="39" t="s">
        <v>104</v>
      </c>
      <c r="F38" s="110"/>
      <c r="G38" s="110"/>
      <c r="H38" s="114"/>
      <c r="I38" s="114"/>
    </row>
    <row r="39" spans="2:9" x14ac:dyDescent="0.25">
      <c r="B39" s="111"/>
      <c r="C39" s="112"/>
      <c r="D39" s="110"/>
      <c r="E39" s="39" t="s">
        <v>105</v>
      </c>
      <c r="F39" s="110"/>
      <c r="G39" s="110"/>
      <c r="H39" s="114"/>
      <c r="I39" s="114"/>
    </row>
    <row r="40" spans="2:9" x14ac:dyDescent="0.25">
      <c r="B40" s="111"/>
      <c r="C40" s="112"/>
      <c r="D40" s="110"/>
      <c r="E40" s="39" t="s">
        <v>106</v>
      </c>
      <c r="F40" s="110"/>
      <c r="G40" s="110"/>
      <c r="H40" s="114"/>
      <c r="I40" s="114"/>
    </row>
    <row r="41" spans="2:9" x14ac:dyDescent="0.25">
      <c r="B41" s="111"/>
      <c r="C41" s="112"/>
      <c r="D41" s="110"/>
      <c r="E41" s="39" t="s">
        <v>107</v>
      </c>
      <c r="F41" s="110"/>
      <c r="G41" s="110"/>
      <c r="H41" s="114"/>
      <c r="I41" s="114"/>
    </row>
    <row r="42" spans="2:9" x14ac:dyDescent="0.25">
      <c r="B42" s="111"/>
      <c r="C42" s="112"/>
      <c r="D42" s="110"/>
      <c r="E42" s="39" t="s">
        <v>108</v>
      </c>
      <c r="F42" s="110"/>
      <c r="G42" s="110"/>
      <c r="H42" s="114"/>
      <c r="I42" s="114"/>
    </row>
    <row r="43" spans="2:9" x14ac:dyDescent="0.25">
      <c r="B43" s="111"/>
      <c r="C43" s="112"/>
      <c r="D43" s="110"/>
      <c r="E43" s="39" t="s">
        <v>109</v>
      </c>
      <c r="F43" s="110"/>
      <c r="G43" s="110"/>
      <c r="H43" s="114"/>
      <c r="I43" s="114"/>
    </row>
    <row r="44" spans="2:9" x14ac:dyDescent="0.25">
      <c r="B44" s="111"/>
      <c r="C44" s="112"/>
      <c r="D44" s="110"/>
      <c r="E44" s="39" t="s">
        <v>110</v>
      </c>
      <c r="F44" s="110"/>
      <c r="G44" s="110"/>
      <c r="H44" s="114"/>
      <c r="I44" s="114"/>
    </row>
    <row r="45" spans="2:9" ht="75" x14ac:dyDescent="0.25">
      <c r="B45" s="29" t="s">
        <v>111</v>
      </c>
      <c r="C45" s="40" t="s">
        <v>115</v>
      </c>
      <c r="D45" s="30"/>
      <c r="E45" s="29" t="s">
        <v>171</v>
      </c>
      <c r="F45" s="31"/>
      <c r="G45" s="31"/>
      <c r="H45" s="41"/>
      <c r="I45" s="42" t="s">
        <v>116</v>
      </c>
    </row>
    <row r="46" spans="2:9" x14ac:dyDescent="0.25">
      <c r="B46" s="111" t="s">
        <v>114</v>
      </c>
      <c r="C46" s="112" t="s">
        <v>112</v>
      </c>
      <c r="D46" s="110">
        <v>3839.04</v>
      </c>
      <c r="E46" s="107" t="s">
        <v>113</v>
      </c>
      <c r="F46" s="28">
        <v>319.92</v>
      </c>
      <c r="G46" s="110">
        <f>+F46+F48+F49+F50+F57+F47+F51+F52+F53+F54+F55+F56</f>
        <v>3839.0400000000004</v>
      </c>
      <c r="H46" s="114">
        <f>+D46-G46</f>
        <v>0</v>
      </c>
      <c r="I46" s="114" t="s">
        <v>77</v>
      </c>
    </row>
    <row r="47" spans="2:9" x14ac:dyDescent="0.25">
      <c r="B47" s="111"/>
      <c r="C47" s="112"/>
      <c r="D47" s="110"/>
      <c r="E47" s="108"/>
      <c r="F47" s="28">
        <v>319.92</v>
      </c>
      <c r="G47" s="110"/>
      <c r="H47" s="114"/>
      <c r="I47" s="114"/>
    </row>
    <row r="48" spans="2:9" x14ac:dyDescent="0.25">
      <c r="B48" s="111"/>
      <c r="C48" s="112"/>
      <c r="D48" s="110"/>
      <c r="E48" s="108"/>
      <c r="F48" s="28">
        <v>319.92</v>
      </c>
      <c r="G48" s="110"/>
      <c r="H48" s="114"/>
      <c r="I48" s="114"/>
    </row>
    <row r="49" spans="2:9" x14ac:dyDescent="0.25">
      <c r="B49" s="111"/>
      <c r="C49" s="112"/>
      <c r="D49" s="110"/>
      <c r="E49" s="108"/>
      <c r="F49" s="28">
        <v>319.92</v>
      </c>
      <c r="G49" s="110"/>
      <c r="H49" s="114"/>
      <c r="I49" s="114"/>
    </row>
    <row r="50" spans="2:9" x14ac:dyDescent="0.25">
      <c r="B50" s="111"/>
      <c r="C50" s="112"/>
      <c r="D50" s="110"/>
      <c r="E50" s="108"/>
      <c r="F50" s="28">
        <v>319.92</v>
      </c>
      <c r="G50" s="110"/>
      <c r="H50" s="114"/>
      <c r="I50" s="114"/>
    </row>
    <row r="51" spans="2:9" x14ac:dyDescent="0.25">
      <c r="B51" s="111"/>
      <c r="C51" s="112"/>
      <c r="D51" s="110"/>
      <c r="E51" s="108"/>
      <c r="F51" s="28">
        <v>319.92</v>
      </c>
      <c r="G51" s="110"/>
      <c r="H51" s="114"/>
      <c r="I51" s="114"/>
    </row>
    <row r="52" spans="2:9" x14ac:dyDescent="0.25">
      <c r="B52" s="111"/>
      <c r="C52" s="112"/>
      <c r="D52" s="110"/>
      <c r="E52" s="108"/>
      <c r="F52" s="28">
        <v>319.92</v>
      </c>
      <c r="G52" s="110"/>
      <c r="H52" s="114"/>
      <c r="I52" s="114"/>
    </row>
    <row r="53" spans="2:9" x14ac:dyDescent="0.25">
      <c r="B53" s="111"/>
      <c r="C53" s="112"/>
      <c r="D53" s="110"/>
      <c r="E53" s="108"/>
      <c r="F53" s="28">
        <v>319.92</v>
      </c>
      <c r="G53" s="110"/>
      <c r="H53" s="114"/>
      <c r="I53" s="114"/>
    </row>
    <row r="54" spans="2:9" x14ac:dyDescent="0.25">
      <c r="B54" s="111"/>
      <c r="C54" s="112"/>
      <c r="D54" s="110"/>
      <c r="E54" s="108"/>
      <c r="F54" s="28">
        <v>319.92</v>
      </c>
      <c r="G54" s="110"/>
      <c r="H54" s="114"/>
      <c r="I54" s="114"/>
    </row>
    <row r="55" spans="2:9" x14ac:dyDescent="0.25">
      <c r="B55" s="111"/>
      <c r="C55" s="112"/>
      <c r="D55" s="110"/>
      <c r="E55" s="108"/>
      <c r="F55" s="28">
        <v>319.92</v>
      </c>
      <c r="G55" s="110"/>
      <c r="H55" s="114"/>
      <c r="I55" s="114"/>
    </row>
    <row r="56" spans="2:9" x14ac:dyDescent="0.25">
      <c r="B56" s="111"/>
      <c r="C56" s="112"/>
      <c r="D56" s="110"/>
      <c r="E56" s="108"/>
      <c r="F56" s="28">
        <v>319.92</v>
      </c>
      <c r="G56" s="110"/>
      <c r="H56" s="114"/>
      <c r="I56" s="114"/>
    </row>
    <row r="57" spans="2:9" x14ac:dyDescent="0.25">
      <c r="B57" s="111"/>
      <c r="C57" s="112"/>
      <c r="D57" s="110"/>
      <c r="E57" s="109"/>
      <c r="F57" s="28">
        <v>319.92</v>
      </c>
      <c r="G57" s="110"/>
      <c r="H57" s="114"/>
      <c r="I57" s="114"/>
    </row>
    <row r="58" spans="2:9" x14ac:dyDescent="0.25">
      <c r="B58" s="111" t="s">
        <v>117</v>
      </c>
      <c r="C58" s="112" t="s">
        <v>118</v>
      </c>
      <c r="D58" s="110">
        <v>6609.96</v>
      </c>
      <c r="E58" s="111" t="s">
        <v>119</v>
      </c>
      <c r="F58" s="28">
        <v>550.83000000000004</v>
      </c>
      <c r="G58" s="110">
        <f>SUM(F58:F69)</f>
        <v>6609.96</v>
      </c>
      <c r="H58" s="110">
        <f>+D58-G58</f>
        <v>0</v>
      </c>
      <c r="I58" s="110" t="s">
        <v>77</v>
      </c>
    </row>
    <row r="59" spans="2:9" x14ac:dyDescent="0.25">
      <c r="B59" s="111"/>
      <c r="C59" s="112"/>
      <c r="D59" s="110"/>
      <c r="E59" s="111"/>
      <c r="F59" s="28">
        <v>550.83000000000004</v>
      </c>
      <c r="G59" s="110"/>
      <c r="H59" s="110"/>
      <c r="I59" s="110"/>
    </row>
    <row r="60" spans="2:9" x14ac:dyDescent="0.25">
      <c r="B60" s="111"/>
      <c r="C60" s="112"/>
      <c r="D60" s="110"/>
      <c r="E60" s="111"/>
      <c r="F60" s="28">
        <v>550.83000000000004</v>
      </c>
      <c r="G60" s="110"/>
      <c r="H60" s="110"/>
      <c r="I60" s="110"/>
    </row>
    <row r="61" spans="2:9" x14ac:dyDescent="0.25">
      <c r="B61" s="111"/>
      <c r="C61" s="112"/>
      <c r="D61" s="110"/>
      <c r="E61" s="111"/>
      <c r="F61" s="28">
        <v>550.83000000000004</v>
      </c>
      <c r="G61" s="110"/>
      <c r="H61" s="110"/>
      <c r="I61" s="110"/>
    </row>
    <row r="62" spans="2:9" x14ac:dyDescent="0.25">
      <c r="B62" s="111"/>
      <c r="C62" s="112"/>
      <c r="D62" s="110"/>
      <c r="E62" s="111"/>
      <c r="F62" s="28">
        <v>550.83000000000004</v>
      </c>
      <c r="G62" s="110"/>
      <c r="H62" s="110"/>
      <c r="I62" s="110"/>
    </row>
    <row r="63" spans="2:9" x14ac:dyDescent="0.25">
      <c r="B63" s="111"/>
      <c r="C63" s="112"/>
      <c r="D63" s="110"/>
      <c r="E63" s="111"/>
      <c r="F63" s="28">
        <v>550.83000000000004</v>
      </c>
      <c r="G63" s="110"/>
      <c r="H63" s="110"/>
      <c r="I63" s="110"/>
    </row>
    <row r="64" spans="2:9" x14ac:dyDescent="0.25">
      <c r="B64" s="111"/>
      <c r="C64" s="112"/>
      <c r="D64" s="110"/>
      <c r="E64" s="111"/>
      <c r="F64" s="28">
        <v>550.83000000000004</v>
      </c>
      <c r="G64" s="110"/>
      <c r="H64" s="110"/>
      <c r="I64" s="110"/>
    </row>
    <row r="65" spans="2:9" x14ac:dyDescent="0.25">
      <c r="B65" s="111"/>
      <c r="C65" s="112"/>
      <c r="D65" s="110"/>
      <c r="E65" s="111"/>
      <c r="F65" s="28">
        <v>550.83000000000004</v>
      </c>
      <c r="G65" s="110"/>
      <c r="H65" s="110"/>
      <c r="I65" s="110"/>
    </row>
    <row r="66" spans="2:9" x14ac:dyDescent="0.25">
      <c r="B66" s="111"/>
      <c r="C66" s="112"/>
      <c r="D66" s="110"/>
      <c r="E66" s="111"/>
      <c r="F66" s="28">
        <v>550.83000000000004</v>
      </c>
      <c r="G66" s="110"/>
      <c r="H66" s="110"/>
      <c r="I66" s="110"/>
    </row>
    <row r="67" spans="2:9" x14ac:dyDescent="0.25">
      <c r="B67" s="111"/>
      <c r="C67" s="112"/>
      <c r="D67" s="110"/>
      <c r="E67" s="111"/>
      <c r="F67" s="28">
        <v>550.83000000000004</v>
      </c>
      <c r="G67" s="110"/>
      <c r="H67" s="110"/>
      <c r="I67" s="110"/>
    </row>
    <row r="68" spans="2:9" x14ac:dyDescent="0.25">
      <c r="B68" s="111"/>
      <c r="C68" s="112"/>
      <c r="D68" s="110"/>
      <c r="E68" s="111"/>
      <c r="F68" s="28">
        <v>550.83000000000004</v>
      </c>
      <c r="G68" s="110"/>
      <c r="H68" s="110"/>
      <c r="I68" s="110"/>
    </row>
    <row r="69" spans="2:9" x14ac:dyDescent="0.25">
      <c r="B69" s="111"/>
      <c r="C69" s="112"/>
      <c r="D69" s="110"/>
      <c r="E69" s="111"/>
      <c r="F69" s="28">
        <v>550.83000000000004</v>
      </c>
      <c r="G69" s="110"/>
      <c r="H69" s="110"/>
      <c r="I69" s="110"/>
    </row>
    <row r="70" spans="2:9" ht="105" x14ac:dyDescent="0.25">
      <c r="B70" s="43" t="s">
        <v>120</v>
      </c>
      <c r="C70" s="38" t="s">
        <v>121</v>
      </c>
      <c r="D70" s="27">
        <v>613.4</v>
      </c>
      <c r="E70" s="39" t="s">
        <v>122</v>
      </c>
      <c r="F70" s="28">
        <v>613.4</v>
      </c>
      <c r="G70" s="27">
        <f>+F70</f>
        <v>613.4</v>
      </c>
      <c r="H70" s="27">
        <f>+D70-G70</f>
        <v>0</v>
      </c>
      <c r="I70" s="27" t="s">
        <v>77</v>
      </c>
    </row>
    <row r="71" spans="2:9" ht="27.75" customHeight="1" x14ac:dyDescent="0.25">
      <c r="B71" s="111" t="s">
        <v>123</v>
      </c>
      <c r="C71" s="112" t="s">
        <v>124</v>
      </c>
      <c r="D71" s="110">
        <v>10558.9727</v>
      </c>
      <c r="E71" s="113" t="s">
        <v>125</v>
      </c>
      <c r="F71" s="28">
        <v>1407.86</v>
      </c>
      <c r="G71" s="110">
        <f>+F71+F72+F73+F74+F75+F76+F77</f>
        <v>10558.97</v>
      </c>
      <c r="H71" s="110">
        <v>0</v>
      </c>
      <c r="I71" s="110" t="s">
        <v>77</v>
      </c>
    </row>
    <row r="72" spans="2:9" x14ac:dyDescent="0.25">
      <c r="B72" s="111"/>
      <c r="C72" s="112"/>
      <c r="D72" s="110"/>
      <c r="E72" s="113"/>
      <c r="F72" s="28">
        <v>1759.83</v>
      </c>
      <c r="G72" s="110"/>
      <c r="H72" s="110"/>
      <c r="I72" s="110"/>
    </row>
    <row r="73" spans="2:9" ht="13.5" customHeight="1" x14ac:dyDescent="0.25">
      <c r="B73" s="111"/>
      <c r="C73" s="112"/>
      <c r="D73" s="110"/>
      <c r="E73" s="113"/>
      <c r="F73" s="28">
        <v>1759.83</v>
      </c>
      <c r="G73" s="110"/>
      <c r="H73" s="110"/>
      <c r="I73" s="110"/>
    </row>
    <row r="74" spans="2:9" x14ac:dyDescent="0.25">
      <c r="B74" s="111"/>
      <c r="C74" s="112"/>
      <c r="D74" s="110"/>
      <c r="E74" s="113"/>
      <c r="F74" s="28">
        <v>1759.83</v>
      </c>
      <c r="G74" s="110"/>
      <c r="H74" s="110"/>
      <c r="I74" s="110"/>
    </row>
    <row r="75" spans="2:9" x14ac:dyDescent="0.25">
      <c r="B75" s="111"/>
      <c r="C75" s="112"/>
      <c r="D75" s="110"/>
      <c r="E75" s="113"/>
      <c r="F75" s="28">
        <v>1759.83</v>
      </c>
      <c r="G75" s="110"/>
      <c r="H75" s="110"/>
      <c r="I75" s="110"/>
    </row>
    <row r="76" spans="2:9" x14ac:dyDescent="0.25">
      <c r="B76" s="111"/>
      <c r="C76" s="112"/>
      <c r="D76" s="110"/>
      <c r="E76" s="113"/>
      <c r="F76" s="28">
        <v>1759.83</v>
      </c>
      <c r="G76" s="110"/>
      <c r="H76" s="110"/>
      <c r="I76" s="110"/>
    </row>
    <row r="77" spans="2:9" x14ac:dyDescent="0.25">
      <c r="B77" s="111"/>
      <c r="C77" s="112"/>
      <c r="D77" s="110"/>
      <c r="E77" s="113"/>
      <c r="F77" s="28">
        <v>351.96</v>
      </c>
      <c r="G77" s="110"/>
      <c r="H77" s="110"/>
      <c r="I77" s="110"/>
    </row>
    <row r="78" spans="2:9" ht="90" x14ac:dyDescent="0.25">
      <c r="B78" s="32" t="s">
        <v>126</v>
      </c>
      <c r="C78" s="40" t="s">
        <v>127</v>
      </c>
      <c r="D78" s="31"/>
      <c r="E78" s="36" t="s">
        <v>170</v>
      </c>
      <c r="F78" s="31"/>
      <c r="G78" s="30"/>
      <c r="H78" s="30"/>
      <c r="I78" s="30" t="s">
        <v>128</v>
      </c>
    </row>
    <row r="79" spans="2:9" ht="15" customHeight="1" x14ac:dyDescent="0.25">
      <c r="B79" s="102" t="s">
        <v>126</v>
      </c>
      <c r="C79" s="102" t="s">
        <v>127</v>
      </c>
      <c r="D79" s="99">
        <v>18048.169999999998</v>
      </c>
      <c r="E79" s="107" t="s">
        <v>129</v>
      </c>
      <c r="F79" s="28">
        <v>2763.64</v>
      </c>
      <c r="G79" s="99">
        <f>+F79+F80+F81+F82</f>
        <v>10809.16</v>
      </c>
      <c r="H79" s="99">
        <f>+D79-G79</f>
        <v>7239.0099999999984</v>
      </c>
      <c r="I79" s="99" t="s">
        <v>77</v>
      </c>
    </row>
    <row r="80" spans="2:9" x14ac:dyDescent="0.25">
      <c r="B80" s="103"/>
      <c r="C80" s="103"/>
      <c r="D80" s="100"/>
      <c r="E80" s="108"/>
      <c r="F80" s="28">
        <v>3017.07</v>
      </c>
      <c r="G80" s="100"/>
      <c r="H80" s="100"/>
      <c r="I80" s="100"/>
    </row>
    <row r="81" spans="2:9" x14ac:dyDescent="0.25">
      <c r="B81" s="103"/>
      <c r="C81" s="103"/>
      <c r="D81" s="100"/>
      <c r="E81" s="108"/>
      <c r="F81" s="28">
        <v>3017.07</v>
      </c>
      <c r="G81" s="100"/>
      <c r="H81" s="100"/>
      <c r="I81" s="100"/>
    </row>
    <row r="82" spans="2:9" x14ac:dyDescent="0.25">
      <c r="B82" s="106"/>
      <c r="C82" s="106"/>
      <c r="D82" s="101"/>
      <c r="E82" s="109"/>
      <c r="F82" s="28">
        <v>2011.38</v>
      </c>
      <c r="G82" s="101"/>
      <c r="H82" s="101"/>
      <c r="I82" s="101"/>
    </row>
    <row r="83" spans="2:9" x14ac:dyDescent="0.25">
      <c r="B83" s="111" t="s">
        <v>130</v>
      </c>
      <c r="C83" s="112" t="s">
        <v>75</v>
      </c>
      <c r="D83" s="110">
        <v>3075.58</v>
      </c>
      <c r="E83" s="39" t="s">
        <v>131</v>
      </c>
      <c r="F83" s="28">
        <v>5.7</v>
      </c>
      <c r="G83" s="110">
        <f>SUM(F83:F86)</f>
        <v>81.86</v>
      </c>
      <c r="H83" s="110">
        <f>+D83-G83-G87-G96-G98-G93-G95-G88</f>
        <v>610.94000000000028</v>
      </c>
      <c r="I83" s="110" t="s">
        <v>77</v>
      </c>
    </row>
    <row r="84" spans="2:9" x14ac:dyDescent="0.25">
      <c r="B84" s="111"/>
      <c r="C84" s="112"/>
      <c r="D84" s="110"/>
      <c r="E84" s="39" t="s">
        <v>132</v>
      </c>
      <c r="F84" s="28">
        <v>36.659999999999997</v>
      </c>
      <c r="G84" s="110"/>
      <c r="H84" s="110"/>
      <c r="I84" s="110"/>
    </row>
    <row r="85" spans="2:9" x14ac:dyDescent="0.25">
      <c r="B85" s="111"/>
      <c r="C85" s="112"/>
      <c r="D85" s="110"/>
      <c r="E85" s="39" t="s">
        <v>133</v>
      </c>
      <c r="F85" s="28">
        <v>15.5</v>
      </c>
      <c r="G85" s="110"/>
      <c r="H85" s="110"/>
      <c r="I85" s="110"/>
    </row>
    <row r="86" spans="2:9" x14ac:dyDescent="0.25">
      <c r="B86" s="111"/>
      <c r="C86" s="112"/>
      <c r="D86" s="110"/>
      <c r="E86" s="39" t="s">
        <v>134</v>
      </c>
      <c r="F86" s="28">
        <v>24</v>
      </c>
      <c r="G86" s="110"/>
      <c r="H86" s="110"/>
      <c r="I86" s="110"/>
    </row>
    <row r="87" spans="2:9" x14ac:dyDescent="0.25">
      <c r="B87" s="111"/>
      <c r="C87" s="112"/>
      <c r="D87" s="110"/>
      <c r="E87" s="39" t="s">
        <v>135</v>
      </c>
      <c r="F87" s="28">
        <v>238.08</v>
      </c>
      <c r="G87" s="27">
        <f>+F87</f>
        <v>238.08</v>
      </c>
      <c r="H87" s="110"/>
      <c r="I87" s="110"/>
    </row>
    <row r="88" spans="2:9" x14ac:dyDescent="0.25">
      <c r="B88" s="111"/>
      <c r="C88" s="112"/>
      <c r="D88" s="110"/>
      <c r="E88" s="39" t="s">
        <v>136</v>
      </c>
      <c r="F88" s="28">
        <v>219.35</v>
      </c>
      <c r="G88" s="110">
        <f>+F88+F89+F91+F92+F90</f>
        <v>1223.25</v>
      </c>
      <c r="H88" s="110"/>
      <c r="I88" s="110"/>
    </row>
    <row r="89" spans="2:9" x14ac:dyDescent="0.25">
      <c r="B89" s="111"/>
      <c r="C89" s="112"/>
      <c r="D89" s="110"/>
      <c r="E89" s="39" t="s">
        <v>137</v>
      </c>
      <c r="F89" s="28">
        <v>172.2</v>
      </c>
      <c r="G89" s="110"/>
      <c r="H89" s="110"/>
      <c r="I89" s="110"/>
    </row>
    <row r="90" spans="2:9" x14ac:dyDescent="0.25">
      <c r="B90" s="111"/>
      <c r="C90" s="112"/>
      <c r="D90" s="110"/>
      <c r="E90" s="39" t="s">
        <v>138</v>
      </c>
      <c r="F90" s="28">
        <v>166.4</v>
      </c>
      <c r="G90" s="110"/>
      <c r="H90" s="110"/>
      <c r="I90" s="110"/>
    </row>
    <row r="91" spans="2:9" x14ac:dyDescent="0.25">
      <c r="B91" s="111"/>
      <c r="C91" s="112"/>
      <c r="D91" s="110"/>
      <c r="E91" s="39" t="s">
        <v>139</v>
      </c>
      <c r="F91" s="28">
        <v>60.5</v>
      </c>
      <c r="G91" s="110"/>
      <c r="H91" s="110"/>
      <c r="I91" s="110"/>
    </row>
    <row r="92" spans="2:9" x14ac:dyDescent="0.25">
      <c r="B92" s="111"/>
      <c r="C92" s="112"/>
      <c r="D92" s="110"/>
      <c r="E92" s="39" t="s">
        <v>140</v>
      </c>
      <c r="F92" s="28">
        <v>604.79999999999995</v>
      </c>
      <c r="G92" s="110"/>
      <c r="H92" s="110"/>
      <c r="I92" s="110"/>
    </row>
    <row r="93" spans="2:9" x14ac:dyDescent="0.25">
      <c r="B93" s="111"/>
      <c r="C93" s="112"/>
      <c r="D93" s="110"/>
      <c r="E93" s="39" t="s">
        <v>141</v>
      </c>
      <c r="F93" s="28">
        <v>242.89</v>
      </c>
      <c r="G93" s="110">
        <f>+F93+F94</f>
        <v>460.1</v>
      </c>
      <c r="H93" s="110"/>
      <c r="I93" s="110"/>
    </row>
    <row r="94" spans="2:9" x14ac:dyDescent="0.25">
      <c r="B94" s="111"/>
      <c r="C94" s="112"/>
      <c r="D94" s="110"/>
      <c r="E94" s="39" t="s">
        <v>142</v>
      </c>
      <c r="F94" s="28">
        <v>217.21</v>
      </c>
      <c r="G94" s="110"/>
      <c r="H94" s="110"/>
      <c r="I94" s="110"/>
    </row>
    <row r="95" spans="2:9" x14ac:dyDescent="0.25">
      <c r="B95" s="111"/>
      <c r="C95" s="112"/>
      <c r="D95" s="110"/>
      <c r="E95" s="39" t="s">
        <v>143</v>
      </c>
      <c r="F95" s="28">
        <v>16.61</v>
      </c>
      <c r="G95" s="27">
        <f>+F95</f>
        <v>16.61</v>
      </c>
      <c r="H95" s="110"/>
      <c r="I95" s="110"/>
    </row>
    <row r="96" spans="2:9" x14ac:dyDescent="0.25">
      <c r="B96" s="111"/>
      <c r="C96" s="112"/>
      <c r="D96" s="110"/>
      <c r="E96" s="39" t="s">
        <v>144</v>
      </c>
      <c r="F96" s="28">
        <v>278.2</v>
      </c>
      <c r="G96" s="110">
        <f>+F96+F97</f>
        <v>289.95</v>
      </c>
      <c r="H96" s="110"/>
      <c r="I96" s="110"/>
    </row>
    <row r="97" spans="2:9" x14ac:dyDescent="0.25">
      <c r="B97" s="111"/>
      <c r="C97" s="112"/>
      <c r="D97" s="110"/>
      <c r="E97" s="39" t="s">
        <v>145</v>
      </c>
      <c r="F97" s="28">
        <v>11.75</v>
      </c>
      <c r="G97" s="110"/>
      <c r="H97" s="110"/>
      <c r="I97" s="110"/>
    </row>
    <row r="98" spans="2:9" x14ac:dyDescent="0.25">
      <c r="B98" s="111"/>
      <c r="C98" s="112"/>
      <c r="D98" s="110"/>
      <c r="E98" s="39" t="s">
        <v>146</v>
      </c>
      <c r="F98" s="28">
        <v>5.34</v>
      </c>
      <c r="G98" s="110">
        <f>+F98+F99+F100</f>
        <v>154.79000000000002</v>
      </c>
      <c r="H98" s="110"/>
      <c r="I98" s="110"/>
    </row>
    <row r="99" spans="2:9" x14ac:dyDescent="0.25">
      <c r="B99" s="111"/>
      <c r="C99" s="112"/>
      <c r="D99" s="110"/>
      <c r="E99" s="39" t="s">
        <v>147</v>
      </c>
      <c r="F99" s="28">
        <v>65.67</v>
      </c>
      <c r="G99" s="110"/>
      <c r="H99" s="110"/>
      <c r="I99" s="110"/>
    </row>
    <row r="100" spans="2:9" x14ac:dyDescent="0.25">
      <c r="B100" s="111"/>
      <c r="C100" s="112"/>
      <c r="D100" s="110"/>
      <c r="E100" s="39" t="s">
        <v>148</v>
      </c>
      <c r="F100" s="28">
        <v>83.78</v>
      </c>
      <c r="G100" s="110"/>
      <c r="H100" s="110"/>
      <c r="I100" s="110"/>
    </row>
    <row r="101" spans="2:9" ht="90" x14ac:dyDescent="0.25">
      <c r="B101" s="43" t="s">
        <v>149</v>
      </c>
      <c r="C101" s="38" t="s">
        <v>150</v>
      </c>
      <c r="D101" s="28">
        <v>4319</v>
      </c>
      <c r="E101" s="37" t="s">
        <v>151</v>
      </c>
      <c r="F101" s="28">
        <v>4319</v>
      </c>
      <c r="G101" s="28">
        <f>+F101</f>
        <v>4319</v>
      </c>
      <c r="H101" s="28">
        <f>+D101-G101</f>
        <v>0</v>
      </c>
      <c r="I101" s="37" t="s">
        <v>77</v>
      </c>
    </row>
    <row r="102" spans="2:9" ht="90" x14ac:dyDescent="0.25">
      <c r="B102" s="32" t="s">
        <v>152</v>
      </c>
      <c r="C102" s="40" t="s">
        <v>153</v>
      </c>
      <c r="D102" s="31"/>
      <c r="E102" s="29"/>
      <c r="F102" s="31"/>
      <c r="G102" s="31"/>
      <c r="H102" s="31"/>
      <c r="I102" s="29" t="s">
        <v>128</v>
      </c>
    </row>
    <row r="103" spans="2:9" ht="75" x14ac:dyDescent="0.25">
      <c r="B103" s="32" t="s">
        <v>154</v>
      </c>
      <c r="C103" s="40" t="s">
        <v>155</v>
      </c>
      <c r="D103" s="31"/>
      <c r="E103" s="29"/>
      <c r="F103" s="31"/>
      <c r="G103" s="31"/>
      <c r="H103" s="31"/>
      <c r="I103" s="29" t="s">
        <v>128</v>
      </c>
    </row>
    <row r="104" spans="2:9" ht="75" x14ac:dyDescent="0.25">
      <c r="B104" s="32" t="s">
        <v>156</v>
      </c>
      <c r="C104" s="40" t="s">
        <v>157</v>
      </c>
      <c r="D104" s="31"/>
      <c r="E104" s="29"/>
      <c r="F104" s="31"/>
      <c r="G104" s="31"/>
      <c r="H104" s="31"/>
      <c r="I104" s="29" t="s">
        <v>128</v>
      </c>
    </row>
    <row r="105" spans="2:9" ht="75" x14ac:dyDescent="0.25">
      <c r="B105" s="43" t="s">
        <v>158</v>
      </c>
      <c r="C105" s="38" t="s">
        <v>157</v>
      </c>
      <c r="D105" s="28">
        <v>1059.5999999999999</v>
      </c>
      <c r="E105" s="37" t="s">
        <v>159</v>
      </c>
      <c r="F105" s="28">
        <v>1059.5999999999999</v>
      </c>
      <c r="G105" s="28">
        <f>+F105</f>
        <v>1059.5999999999999</v>
      </c>
      <c r="H105" s="28">
        <f>+D105-G105</f>
        <v>0</v>
      </c>
      <c r="I105" s="37" t="s">
        <v>77</v>
      </c>
    </row>
    <row r="106" spans="2:9" ht="75" x14ac:dyDescent="0.25">
      <c r="B106" s="43" t="s">
        <v>160</v>
      </c>
      <c r="C106" s="38" t="s">
        <v>161</v>
      </c>
      <c r="D106" s="28">
        <v>482</v>
      </c>
      <c r="E106" s="39" t="s">
        <v>162</v>
      </c>
      <c r="F106" s="28">
        <v>482</v>
      </c>
      <c r="G106" s="28">
        <f>+F106</f>
        <v>482</v>
      </c>
      <c r="H106" s="28">
        <f>+D106-G106</f>
        <v>0</v>
      </c>
      <c r="I106" s="37" t="s">
        <v>77</v>
      </c>
    </row>
    <row r="107" spans="2:9" ht="90" x14ac:dyDescent="0.25">
      <c r="B107" s="32" t="s">
        <v>163</v>
      </c>
      <c r="C107" s="40" t="s">
        <v>164</v>
      </c>
      <c r="D107" s="31"/>
      <c r="E107" s="36"/>
      <c r="F107" s="31"/>
      <c r="G107" s="31"/>
      <c r="H107" s="31"/>
      <c r="I107" s="29" t="s">
        <v>128</v>
      </c>
    </row>
    <row r="108" spans="2:9" ht="18.75" customHeight="1" x14ac:dyDescent="0.25">
      <c r="B108" s="102" t="s">
        <v>165</v>
      </c>
      <c r="C108" s="102" t="s">
        <v>166</v>
      </c>
      <c r="D108" s="99">
        <v>17958.1315</v>
      </c>
      <c r="E108" s="107" t="s">
        <v>167</v>
      </c>
      <c r="F108" s="45">
        <v>997.67</v>
      </c>
      <c r="G108" s="104">
        <f>+F108+F109+F110+F111+F112+F113+F114</f>
        <v>17958.13</v>
      </c>
      <c r="H108" s="99">
        <f>+D108-G108</f>
        <v>1.4999999984866008E-3</v>
      </c>
      <c r="I108" s="102" t="s">
        <v>77</v>
      </c>
    </row>
    <row r="109" spans="2:9" x14ac:dyDescent="0.25">
      <c r="B109" s="103"/>
      <c r="C109" s="103"/>
      <c r="D109" s="100"/>
      <c r="E109" s="108"/>
      <c r="F109" s="45">
        <v>2993.02</v>
      </c>
      <c r="G109" s="117"/>
      <c r="H109" s="100"/>
      <c r="I109" s="103"/>
    </row>
    <row r="110" spans="2:9" x14ac:dyDescent="0.25">
      <c r="B110" s="103"/>
      <c r="C110" s="103"/>
      <c r="D110" s="100"/>
      <c r="E110" s="108"/>
      <c r="F110" s="45">
        <v>2993.02</v>
      </c>
      <c r="G110" s="117"/>
      <c r="H110" s="100"/>
      <c r="I110" s="103"/>
    </row>
    <row r="111" spans="2:9" x14ac:dyDescent="0.25">
      <c r="B111" s="103"/>
      <c r="C111" s="103"/>
      <c r="D111" s="100"/>
      <c r="E111" s="108"/>
      <c r="F111" s="45">
        <v>2993.02</v>
      </c>
      <c r="G111" s="117"/>
      <c r="H111" s="100"/>
      <c r="I111" s="103"/>
    </row>
    <row r="112" spans="2:9" x14ac:dyDescent="0.25">
      <c r="B112" s="103"/>
      <c r="C112" s="103"/>
      <c r="D112" s="100"/>
      <c r="E112" s="108"/>
      <c r="F112" s="45">
        <v>2993.02</v>
      </c>
      <c r="G112" s="117"/>
      <c r="H112" s="100"/>
      <c r="I112" s="103"/>
    </row>
    <row r="113" spans="2:9" x14ac:dyDescent="0.25">
      <c r="B113" s="103"/>
      <c r="C113" s="103"/>
      <c r="D113" s="100"/>
      <c r="E113" s="108"/>
      <c r="F113" s="45">
        <v>2993.02</v>
      </c>
      <c r="G113" s="117"/>
      <c r="H113" s="100"/>
      <c r="I113" s="103"/>
    </row>
    <row r="114" spans="2:9" x14ac:dyDescent="0.25">
      <c r="B114" s="80"/>
      <c r="C114" s="80"/>
      <c r="D114" s="79"/>
      <c r="E114" s="108"/>
      <c r="F114" s="45">
        <v>1995.36</v>
      </c>
      <c r="G114" s="105"/>
      <c r="H114" s="79"/>
      <c r="I114" s="106"/>
    </row>
    <row r="115" spans="2:9" ht="45" customHeight="1" x14ac:dyDescent="0.25">
      <c r="B115" s="102" t="s">
        <v>172</v>
      </c>
      <c r="C115" s="102" t="s">
        <v>173</v>
      </c>
      <c r="D115" s="104">
        <v>1436.65</v>
      </c>
      <c r="E115" s="108"/>
      <c r="F115" s="45">
        <v>463.44</v>
      </c>
      <c r="G115" s="104">
        <f>+F115+F116</f>
        <v>1436.65</v>
      </c>
      <c r="H115" s="104">
        <f>+D115-G115</f>
        <v>0</v>
      </c>
      <c r="I115" s="102" t="s">
        <v>77</v>
      </c>
    </row>
    <row r="116" spans="2:9" x14ac:dyDescent="0.25">
      <c r="B116" s="106"/>
      <c r="C116" s="106"/>
      <c r="D116" s="105"/>
      <c r="E116" s="109"/>
      <c r="F116" s="45">
        <v>973.21</v>
      </c>
      <c r="G116" s="105"/>
      <c r="H116" s="105"/>
      <c r="I116" s="106"/>
    </row>
    <row r="117" spans="2:9" ht="120" x14ac:dyDescent="0.25">
      <c r="B117" s="32" t="s">
        <v>168</v>
      </c>
      <c r="C117" s="40" t="s">
        <v>169</v>
      </c>
      <c r="D117" s="31"/>
      <c r="E117" s="36"/>
      <c r="F117" s="31"/>
      <c r="G117" s="31"/>
      <c r="H117" s="31"/>
      <c r="I117" s="29" t="s">
        <v>128</v>
      </c>
    </row>
    <row r="118" spans="2:9" x14ac:dyDescent="0.25">
      <c r="B118" s="116" t="s">
        <v>62</v>
      </c>
      <c r="C118" s="116"/>
      <c r="D118" s="33">
        <f>SUM(D7:D117)</f>
        <v>89492.594200000007</v>
      </c>
      <c r="E118" s="44"/>
      <c r="F118" s="34"/>
      <c r="G118" s="33">
        <f>SUM(G7:G117)</f>
        <v>80966.899999999994</v>
      </c>
      <c r="H118" s="35">
        <f>SUM(H7:H117)</f>
        <v>8525.691499999999</v>
      </c>
      <c r="I118" s="72"/>
    </row>
  </sheetData>
  <autoFilter ref="B6:I118" xr:uid="{9A075673-A1F2-45DA-A998-C31ECDA0436C}"/>
  <mergeCells count="79">
    <mergeCell ref="B118:C118"/>
    <mergeCell ref="G96:G97"/>
    <mergeCell ref="G98:G100"/>
    <mergeCell ref="B115:B116"/>
    <mergeCell ref="C115:C116"/>
    <mergeCell ref="E108:E116"/>
    <mergeCell ref="G108:G114"/>
    <mergeCell ref="H71:H77"/>
    <mergeCell ref="I71:I77"/>
    <mergeCell ref="B83:B100"/>
    <mergeCell ref="C83:C100"/>
    <mergeCell ref="D83:D100"/>
    <mergeCell ref="G83:G86"/>
    <mergeCell ref="H83:H100"/>
    <mergeCell ref="I83:I100"/>
    <mergeCell ref="G88:G92"/>
    <mergeCell ref="B71:B77"/>
    <mergeCell ref="C71:C77"/>
    <mergeCell ref="D71:D77"/>
    <mergeCell ref="E71:E77"/>
    <mergeCell ref="G71:G77"/>
    <mergeCell ref="H46:H57"/>
    <mergeCell ref="I46:I57"/>
    <mergeCell ref="B58:B69"/>
    <mergeCell ref="C58:C69"/>
    <mergeCell ref="D58:D69"/>
    <mergeCell ref="E58:E69"/>
    <mergeCell ref="G58:G69"/>
    <mergeCell ref="H58:H69"/>
    <mergeCell ref="I58:I69"/>
    <mergeCell ref="B46:B57"/>
    <mergeCell ref="C46:C57"/>
    <mergeCell ref="D46:D57"/>
    <mergeCell ref="E46:E57"/>
    <mergeCell ref="D13:D31"/>
    <mergeCell ref="B32:B44"/>
    <mergeCell ref="C32:C44"/>
    <mergeCell ref="D32:D44"/>
    <mergeCell ref="G46:G57"/>
    <mergeCell ref="F25:F28"/>
    <mergeCell ref="F30:F31"/>
    <mergeCell ref="G32:G44"/>
    <mergeCell ref="B13:B31"/>
    <mergeCell ref="C13:C31"/>
    <mergeCell ref="I32:I44"/>
    <mergeCell ref="F33:F44"/>
    <mergeCell ref="G7:G12"/>
    <mergeCell ref="H7:H12"/>
    <mergeCell ref="I7:I12"/>
    <mergeCell ref="I115:I116"/>
    <mergeCell ref="B79:B82"/>
    <mergeCell ref="C79:C82"/>
    <mergeCell ref="D79:D82"/>
    <mergeCell ref="E79:E82"/>
    <mergeCell ref="G93:G94"/>
    <mergeCell ref="I108:I114"/>
    <mergeCell ref="B108:B113"/>
    <mergeCell ref="C108:C113"/>
    <mergeCell ref="D108:D113"/>
    <mergeCell ref="H108:H113"/>
    <mergeCell ref="D115:D116"/>
    <mergeCell ref="G115:G116"/>
    <mergeCell ref="H115:H116"/>
    <mergeCell ref="B2:I2"/>
    <mergeCell ref="B3:I3"/>
    <mergeCell ref="B4:I4"/>
    <mergeCell ref="G79:G82"/>
    <mergeCell ref="H79:H82"/>
    <mergeCell ref="I79:I82"/>
    <mergeCell ref="B7:B12"/>
    <mergeCell ref="C7:C12"/>
    <mergeCell ref="D7:D12"/>
    <mergeCell ref="E7:E12"/>
    <mergeCell ref="F13:F19"/>
    <mergeCell ref="G13:G31"/>
    <mergeCell ref="H13:H31"/>
    <mergeCell ref="I13:I31"/>
    <mergeCell ref="F20:F24"/>
    <mergeCell ref="H32:H44"/>
  </mergeCells>
  <hyperlinks>
    <hyperlink ref="E20" r:id="rId1" display="https://ordenesdecompracatalogo.compraspublicas.gob.ec/obtener_detalle_orden/2551023/1" xr:uid="{29FD2F37-E801-4E1D-8EE7-000F80EC7E64}"/>
    <hyperlink ref="E29" r:id="rId2" display="https://ordenesdecompracatalogo.compraspublicas.gob.ec/obtener_detalle_orden/2551022/1" xr:uid="{534A3E51-EDBE-47E5-BC93-7AB93B8FCC36}"/>
    <hyperlink ref="E21" r:id="rId3" display="https://ordenesdecompracatalogo.compraspublicas.gob.ec/obtener_detalle_orden/2551020/1" xr:uid="{3E6431D3-43BC-4091-8DAF-3FC7352FF549}"/>
    <hyperlink ref="E28" r:id="rId4" display="https://ordenesdecompracatalogo.compraspublicas.gob.ec/obtener_detalle_orden/2551019/1" xr:uid="{898F1EE0-A297-4833-8778-30E12CC7112F}"/>
    <hyperlink ref="E18" r:id="rId5" display="https://ordenesdecompracatalogo.compraspublicas.gob.ec/obtener_detalle_orden/2551018/1" xr:uid="{4543190D-289A-4B8B-95AD-965492F0717B}"/>
    <hyperlink ref="E22" r:id="rId6" display="https://ordenesdecompracatalogo.compraspublicas.gob.ec/obtener_detalle_orden/2551017/1" xr:uid="{4F7E5572-F28E-4038-8C76-16B7ABE933A9}"/>
    <hyperlink ref="E27" r:id="rId7" display="https://ordenesdecompracatalogo.compraspublicas.gob.ec/obtener_detalle_orden/2551016/1" xr:uid="{DCDFDB9D-9FB0-4A57-B1F2-E8D4E72F65FD}"/>
    <hyperlink ref="E23" r:id="rId8" display="https://ordenesdecompracatalogo.compraspublicas.gob.ec/obtener_detalle_orden/2551015/1" xr:uid="{39081D81-7943-4D0C-8798-8DE06AF11B67}"/>
    <hyperlink ref="E26" r:id="rId9" display="https://ordenesdecompracatalogo.compraspublicas.gob.ec/obtener_detalle_orden/2551014/1" xr:uid="{DDF16434-BEF9-4D42-BCD6-B2B296395402}"/>
    <hyperlink ref="E17" r:id="rId10" display="https://ordenesdecompracatalogo.compraspublicas.gob.ec/obtener_detalle_orden/2551013/1" xr:uid="{77F421E3-711C-4070-B117-E67BAD26675E}"/>
    <hyperlink ref="E16" r:id="rId11" display="https://ordenesdecompracatalogo.compraspublicas.gob.ec/obtener_detalle_orden/2551012/1" xr:uid="{0AC8B518-496F-41ED-A959-82F4FDD55B91}"/>
    <hyperlink ref="E15" r:id="rId12" display="https://ordenesdecompracatalogo.compraspublicas.gob.ec/obtener_detalle_orden/2551011/1" xr:uid="{11741844-58D2-486E-99A8-406D4FE560BC}"/>
    <hyperlink ref="E14" r:id="rId13" display="https://ordenesdecompracatalogo.compraspublicas.gob.ec/obtener_detalle_orden/2551010/1" xr:uid="{1C4AAA68-D6D9-44FF-A315-ACF79391877B}"/>
    <hyperlink ref="E30" r:id="rId14" display="https://ordenesdecompracatalogo.compraspublicas.gob.ec/obtener_detalle_orden/2551009/1" xr:uid="{9E5B93CF-DD64-464B-852A-97CFE0169E66}"/>
    <hyperlink ref="E31" r:id="rId15" display="https://ordenesdecompracatalogo.compraspublicas.gob.ec/obtener_detalle_orden/2551008/1" xr:uid="{602D0BAD-8F34-4198-80AF-25C27AD6D897}"/>
    <hyperlink ref="E25" r:id="rId16" display="https://ordenesdecompracatalogo.compraspublicas.gob.ec/obtener_detalle_orden/2551007/1" xr:uid="{8E60EFC2-7606-4A2A-9BB5-ABCD81A63041}"/>
    <hyperlink ref="E24" r:id="rId17" display="https://ordenesdecompracatalogo.compraspublicas.gob.ec/obtener_detalle_orden/2551006/1" xr:uid="{6C1C5F80-BA10-4EE0-98B9-3BDEFAD16672}"/>
    <hyperlink ref="E19" r:id="rId18" display="https://ordenesdecompracatalogo.compraspublicas.gob.ec/obtener_detalle_orden/2551021/1" xr:uid="{CA104D60-6438-41F3-AD21-6F65AA738266}"/>
    <hyperlink ref="E13" r:id="rId19" display="https://ordenesdecompracatalogo.compraspublicas.gob.ec/obtener_detalle_orden/2551005/1" xr:uid="{72F7E8AE-E141-4CD5-8EE7-B1953BB7C910}"/>
    <hyperlink ref="E7" r:id="rId20" display="https://ordenesdecompracatalogo.compraspublicas.gob.ec/obtener_detalle_orden/2550817/1" xr:uid="{070D1313-417A-48BC-A1B9-6C2BAF547830}"/>
    <hyperlink ref="E44" r:id="rId21" display="https://ordenesdecompracatalogo.compraspublicas.gob.ec/obtener_detalle_orden/2550802/1" xr:uid="{D2F059D4-704A-456E-88DA-56CAE1F7660A}"/>
    <hyperlink ref="E43" r:id="rId22" display="https://ordenesdecompracatalogo.compraspublicas.gob.ec/obtener_detalle_orden/2550801/1" xr:uid="{07C2AF73-4D64-4A83-B2E8-0A43E107FEE5}"/>
    <hyperlink ref="E42" r:id="rId23" display="https://ordenesdecompracatalogo.compraspublicas.gob.ec/obtener_detalle_orden/2550800/1" xr:uid="{885EE7D8-06E4-4187-84B4-405B989AE974}"/>
    <hyperlink ref="E41" r:id="rId24" display="https://ordenesdecompracatalogo.compraspublicas.gob.ec/obtener_detalle_orden/2550799/1" xr:uid="{D8EA39B4-2BBA-4C27-9FC7-4C5620E464F2}"/>
    <hyperlink ref="E40" r:id="rId25" display="https://ordenesdecompracatalogo.compraspublicas.gob.ec/obtener_detalle_orden/2550798/1" xr:uid="{4ACCE4C1-5E74-40A1-8B1E-CD4193E67200}"/>
    <hyperlink ref="E39" r:id="rId26" display="https://ordenesdecompracatalogo.compraspublicas.gob.ec/obtener_detalle_orden/2550797/1" xr:uid="{05E82F91-3D86-42BF-9119-41C85D20DE33}"/>
    <hyperlink ref="E38" r:id="rId27" display="https://ordenesdecompracatalogo.compraspublicas.gob.ec/obtener_detalle_orden/2550796/1" xr:uid="{9548AFF4-A98D-4865-A9EF-16E20ED83BEC}"/>
    <hyperlink ref="E37" r:id="rId28" display="https://ordenesdecompracatalogo.compraspublicas.gob.ec/obtener_detalle_orden/2550795/1" xr:uid="{C82FC2FB-6CBA-427B-8D01-E4094B96D09A}"/>
    <hyperlink ref="E36" r:id="rId29" display="https://ordenesdecompracatalogo.compraspublicas.gob.ec/obtener_detalle_orden/2550794/1" xr:uid="{4951A3C0-137D-4C80-AFFF-14DF5A8ACF83}"/>
    <hyperlink ref="E35" r:id="rId30" display="https://ordenesdecompracatalogo.compraspublicas.gob.ec/obtener_detalle_orden/2550793/1" xr:uid="{7913089B-47BE-4DBE-8ED9-76158B007F0C}"/>
    <hyperlink ref="E34" r:id="rId31" display="https://ordenesdecompracatalogo.compraspublicas.gob.ec/obtener_detalle_orden/2550792/1" xr:uid="{A0F6829E-C7A3-446C-9308-8F64E7898E2B}"/>
    <hyperlink ref="E33" r:id="rId32" display="https://ordenesdecompracatalogo.compraspublicas.gob.ec/obtener_detalle_orden/2550791/1" xr:uid="{F96EB08C-7E92-4C44-837F-D41331942543}"/>
    <hyperlink ref="E32" r:id="rId33" display="https://ordenesdecompracatalogo.compraspublicas.gob.ec/obtener_detalle_orden/2550790/1" xr:uid="{D9BDE854-D368-49DA-B861-60EC9BF7E7DA}"/>
    <hyperlink ref="E79" r:id="rId34" display="https://ordenesdecompracatalogo.compraspublicas.gob.ec/obtener_detalle_orden/2687732/1" xr:uid="{E07B4382-D85C-4336-A9AB-4A6DD8797751}"/>
    <hyperlink ref="E97" r:id="rId35" display="https://ordenesdecompracatalogo.compraspublicas.gob.ec/obtener_detalle_orden/2687188/1" xr:uid="{43301C20-9E5D-4C1A-A160-756772EE6EEA}"/>
    <hyperlink ref="E94" r:id="rId36" display="https://ordenesdecompracatalogo.compraspublicas.gob.ec/obtener_detalle_orden/2687186/1" xr:uid="{71F3F409-CB28-4EA9-8DB2-710AD7099193}"/>
    <hyperlink ref="E92" r:id="rId37" display="https://ordenesdecompracatalogo.compraspublicas.gob.ec/obtener_detalle_orden/2687185/1" xr:uid="{4DB82F04-F5F3-47C4-9A84-2FF8E3D64B18}"/>
    <hyperlink ref="E96" r:id="rId38" display="https://ordenesdecompracatalogo.compraspublicas.gob.ec/obtener_detalle_orden/2687184/1" xr:uid="{ED8800D7-91DE-4C38-9F58-60C9FC3D11DF}"/>
    <hyperlink ref="E83" r:id="rId39" display="https://ordenesdecompracatalogo.compraspublicas.gob.ec/obtener_detalle_orden/2687183/1" xr:uid="{BF5B5200-C9DC-4F78-AA61-A037DB34AC24}"/>
    <hyperlink ref="E100" r:id="rId40" display="https://ordenesdecompracatalogo.compraspublicas.gob.ec/obtener_detalle_orden/2687182/1" xr:uid="{2E6FBD1A-4C24-4D98-A5D5-2411E7C3094F}"/>
    <hyperlink ref="E99" r:id="rId41" display="https://ordenesdecompracatalogo.compraspublicas.gob.ec/obtener_detalle_orden/2687181/1" xr:uid="{FEA60AC7-EB6F-4740-A6C1-818AB6175F5E}"/>
    <hyperlink ref="E84" r:id="rId42" display="https://ordenesdecompracatalogo.compraspublicas.gob.ec/obtener_detalle_orden/2687180/1" xr:uid="{7B7CDF6D-974A-4E88-8B7F-B7250CF4D50A}"/>
    <hyperlink ref="E98" r:id="rId43" display="https://ordenesdecompracatalogo.compraspublicas.gob.ec/obtener_detalle_orden/2687179/1" xr:uid="{59A008A6-14DA-4024-9576-9CEC0EC1ED5D}"/>
    <hyperlink ref="E85" r:id="rId44" display="https://ordenesdecompracatalogo.compraspublicas.gob.ec/obtener_detalle_orden/2687178/1" xr:uid="{D9EF2517-7C83-4944-B920-CA6C1455C8CB}"/>
    <hyperlink ref="E88" r:id="rId45" display="https://ordenesdecompracatalogo.compraspublicas.gob.ec/obtener_detalle_orden/2687177/1" xr:uid="{E2B05C48-FB1F-46BA-92DE-00E5737ACF57}"/>
    <hyperlink ref="E89" r:id="rId46" display="https://ordenesdecompracatalogo.compraspublicas.gob.ec/obtener_detalle_orden/2687176/1" xr:uid="{32582F58-D914-411D-9CD1-4E9D9A50616D}"/>
    <hyperlink ref="E95" r:id="rId47" display="https://ordenesdecompracatalogo.compraspublicas.gob.ec/obtener_detalle_orden/2687175/1" xr:uid="{9A437628-F776-4429-B94D-95C9F2246ACD}"/>
    <hyperlink ref="E91" r:id="rId48" display="https://ordenesdecompracatalogo.compraspublicas.gob.ec/obtener_detalle_orden/2687174/1" xr:uid="{DD0CB709-6C81-4E36-8084-905A5761EC7A}"/>
    <hyperlink ref="E93" r:id="rId49" display="https://ordenesdecompracatalogo.compraspublicas.gob.ec/obtener_detalle_orden/2687173/1" xr:uid="{52FBCA25-44CE-46D6-B325-661D59862A09}"/>
    <hyperlink ref="E86" r:id="rId50" display="https://ordenesdecompracatalogo.compraspublicas.gob.ec/obtener_detalle_orden/2687172/1" xr:uid="{E3A1B83E-B00D-4C7A-B2AC-EC2DD9425BC4}"/>
    <hyperlink ref="E87" r:id="rId51" display="https://ordenesdecompracatalogo.compraspublicas.gob.ec/obtener_detalle_orden/2687171/1" xr:uid="{0DD9EE80-68E1-4C8E-977D-733A3DE27739}"/>
    <hyperlink ref="E71" r:id="rId52" display="https://ordenesdecompracatalogo.compraspublicas.gob.ec/obtener_detalle_orden/2647672/1" xr:uid="{4E365DDC-E279-4590-829D-9649F1F32F0D}"/>
    <hyperlink ref="E106" r:id="rId53" display="https://ordenesdecompracatalogo.compraspublicas.gob.ec/obtener_detalle_orden/2712920/1" xr:uid="{A396D617-0CB5-4386-9637-F4D743470D72}"/>
    <hyperlink ref="E108" r:id="rId54" display="https://ordenesdecompracatalogo.compraspublicas.gob.ec/obtener_detalle_orden/2742605/1" xr:uid="{DFF5B8BA-59A5-4046-9294-39C1B04C9A17}"/>
    <hyperlink ref="E78" r:id="rId55" display="https://ordenesdecompracatalogo.compraspublicas.gob.ec/obtener_detalle_orden/2673731/1" xr:uid="{EF5A6910-B72C-434F-9463-FADF60AC9F8F}"/>
  </hyperlinks>
  <pageMargins left="0.7" right="0.7" top="0.75" bottom="0.75" header="0.3" footer="0.3"/>
  <pageSetup paperSize="9" orientation="portrait" r:id="rId56"/>
  <drawing r:id="rId5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4482-2090-4637-B70B-FF7858F5D18E}">
  <sheetPr>
    <outlinePr summaryBelow="0"/>
  </sheetPr>
  <dimension ref="A1:H128"/>
  <sheetViews>
    <sheetView topLeftCell="A120" workbookViewId="0">
      <selection activeCell="J12" sqref="J12"/>
    </sheetView>
  </sheetViews>
  <sheetFormatPr baseColWidth="10" defaultRowHeight="15" x14ac:dyDescent="0.25"/>
  <cols>
    <col min="1" max="1" width="10.140625" style="10" customWidth="1"/>
    <col min="2" max="2" width="4.5703125" style="17" customWidth="1"/>
    <col min="3" max="3" width="8.5703125" style="17" customWidth="1"/>
    <col min="4" max="4" width="42" style="65" customWidth="1"/>
    <col min="5" max="5" width="11" style="58" customWidth="1"/>
    <col min="6" max="6" width="12.42578125" style="17" customWidth="1"/>
    <col min="7" max="8" width="12.7109375" style="58" customWidth="1"/>
    <col min="9" max="16384" width="11.42578125" style="10"/>
  </cols>
  <sheetData>
    <row r="1" spans="1:8" x14ac:dyDescent="0.25">
      <c r="B1" s="10"/>
      <c r="C1" s="10"/>
      <c r="D1" s="10"/>
      <c r="E1"/>
      <c r="F1"/>
      <c r="G1"/>
      <c r="H1" s="48"/>
    </row>
    <row r="2" spans="1:8" x14ac:dyDescent="0.25">
      <c r="A2" s="94" t="s">
        <v>42</v>
      </c>
      <c r="B2" s="94"/>
      <c r="C2" s="94"/>
      <c r="D2" s="94"/>
      <c r="E2" s="94"/>
      <c r="F2" s="94"/>
      <c r="G2" s="94"/>
      <c r="H2" s="94"/>
    </row>
    <row r="3" spans="1:8" x14ac:dyDescent="0.25">
      <c r="A3" s="94" t="s">
        <v>39</v>
      </c>
      <c r="B3" s="94"/>
      <c r="C3" s="94"/>
      <c r="D3" s="94"/>
      <c r="E3" s="94"/>
      <c r="F3" s="94"/>
      <c r="G3" s="94"/>
      <c r="H3" s="94"/>
    </row>
    <row r="4" spans="1:8" x14ac:dyDescent="0.25">
      <c r="A4" s="94" t="s">
        <v>395</v>
      </c>
      <c r="B4" s="94"/>
      <c r="C4" s="94"/>
      <c r="D4" s="94"/>
      <c r="E4" s="94"/>
      <c r="F4" s="94"/>
      <c r="G4" s="94"/>
      <c r="H4" s="94"/>
    </row>
    <row r="5" spans="1:8" x14ac:dyDescent="0.25">
      <c r="B5" s="10"/>
      <c r="C5" s="10"/>
      <c r="D5" s="10"/>
      <c r="E5"/>
      <c r="F5"/>
      <c r="G5"/>
      <c r="H5" s="48"/>
    </row>
    <row r="6" spans="1:8" ht="24" x14ac:dyDescent="0.25">
      <c r="A6" s="46" t="s">
        <v>386</v>
      </c>
      <c r="B6" s="46" t="s">
        <v>385</v>
      </c>
      <c r="C6" s="46" t="s">
        <v>384</v>
      </c>
      <c r="D6" s="47" t="s">
        <v>383</v>
      </c>
      <c r="E6" s="57" t="s">
        <v>382</v>
      </c>
      <c r="F6" s="46" t="s">
        <v>388</v>
      </c>
      <c r="G6" s="57" t="s">
        <v>390</v>
      </c>
      <c r="H6" s="57" t="s">
        <v>69</v>
      </c>
    </row>
    <row r="7" spans="1:8" ht="48" x14ac:dyDescent="0.25">
      <c r="A7" s="53" t="s">
        <v>181</v>
      </c>
      <c r="B7" s="54">
        <v>1</v>
      </c>
      <c r="C7" s="55" t="s">
        <v>361</v>
      </c>
      <c r="D7" s="63" t="s">
        <v>360</v>
      </c>
      <c r="E7" s="59">
        <v>0</v>
      </c>
      <c r="F7" s="56" t="s">
        <v>387</v>
      </c>
      <c r="G7" s="59">
        <v>0</v>
      </c>
      <c r="H7" s="59">
        <v>0</v>
      </c>
    </row>
    <row r="8" spans="1:8" ht="48" x14ac:dyDescent="0.25">
      <c r="A8" s="49" t="s">
        <v>181</v>
      </c>
      <c r="B8" s="50">
        <v>2</v>
      </c>
      <c r="C8" s="51" t="s">
        <v>332</v>
      </c>
      <c r="D8" s="64" t="s">
        <v>331</v>
      </c>
      <c r="E8" s="60">
        <v>6658.78</v>
      </c>
      <c r="F8" s="52" t="s">
        <v>391</v>
      </c>
      <c r="G8" s="60">
        <v>5610.8099999999995</v>
      </c>
      <c r="H8" s="62">
        <v>1047.9700000000003</v>
      </c>
    </row>
    <row r="9" spans="1:8" ht="60" x14ac:dyDescent="0.25">
      <c r="A9" s="49" t="s">
        <v>181</v>
      </c>
      <c r="B9" s="50">
        <v>3</v>
      </c>
      <c r="C9" s="51" t="s">
        <v>313</v>
      </c>
      <c r="D9" s="64" t="s">
        <v>312</v>
      </c>
      <c r="E9" s="60">
        <v>148.5</v>
      </c>
      <c r="F9" s="52" t="s">
        <v>391</v>
      </c>
      <c r="G9" s="60">
        <v>148.5</v>
      </c>
      <c r="H9" s="60">
        <v>0</v>
      </c>
    </row>
    <row r="10" spans="1:8" ht="48" x14ac:dyDescent="0.25">
      <c r="A10" s="49" t="s">
        <v>181</v>
      </c>
      <c r="B10" s="50">
        <v>4</v>
      </c>
      <c r="C10" s="51" t="s">
        <v>366</v>
      </c>
      <c r="D10" s="64" t="s">
        <v>365</v>
      </c>
      <c r="E10" s="60">
        <v>694.4</v>
      </c>
      <c r="F10" s="52" t="s">
        <v>391</v>
      </c>
      <c r="G10" s="60">
        <v>627.59</v>
      </c>
      <c r="H10" s="62">
        <v>66.809999999999945</v>
      </c>
    </row>
    <row r="11" spans="1:8" ht="46.5" customHeight="1" x14ac:dyDescent="0.25">
      <c r="A11" s="49" t="s">
        <v>181</v>
      </c>
      <c r="B11" s="50">
        <v>5</v>
      </c>
      <c r="C11" s="51" t="s">
        <v>273</v>
      </c>
      <c r="D11" s="64" t="s">
        <v>271</v>
      </c>
      <c r="E11" s="60">
        <v>712.95</v>
      </c>
      <c r="F11" s="52" t="s">
        <v>391</v>
      </c>
      <c r="G11" s="60">
        <v>712.95</v>
      </c>
      <c r="H11" s="60">
        <v>0</v>
      </c>
    </row>
    <row r="12" spans="1:8" ht="60" x14ac:dyDescent="0.25">
      <c r="A12" s="53" t="s">
        <v>181</v>
      </c>
      <c r="B12" s="54">
        <v>6</v>
      </c>
      <c r="C12" s="55" t="s">
        <v>354</v>
      </c>
      <c r="D12" s="63" t="s">
        <v>292</v>
      </c>
      <c r="E12" s="59">
        <v>0</v>
      </c>
      <c r="F12" s="56" t="s">
        <v>387</v>
      </c>
      <c r="G12" s="59">
        <v>0</v>
      </c>
      <c r="H12" s="59">
        <v>0</v>
      </c>
    </row>
    <row r="13" spans="1:8" ht="48" x14ac:dyDescent="0.25">
      <c r="A13" s="49" t="s">
        <v>181</v>
      </c>
      <c r="B13" s="50">
        <v>7</v>
      </c>
      <c r="C13" s="51" t="s">
        <v>270</v>
      </c>
      <c r="D13" s="64" t="s">
        <v>364</v>
      </c>
      <c r="E13" s="60">
        <v>920.86</v>
      </c>
      <c r="F13" s="52" t="s">
        <v>391</v>
      </c>
      <c r="G13" s="60">
        <v>860.83</v>
      </c>
      <c r="H13" s="62">
        <v>60.029999999999973</v>
      </c>
    </row>
    <row r="14" spans="1:8" ht="36" x14ac:dyDescent="0.25">
      <c r="A14" s="49" t="s">
        <v>181</v>
      </c>
      <c r="B14" s="50">
        <v>8</v>
      </c>
      <c r="C14" s="51" t="s">
        <v>345</v>
      </c>
      <c r="D14" s="64" t="s">
        <v>344</v>
      </c>
      <c r="E14" s="60">
        <v>1100</v>
      </c>
      <c r="F14" s="52" t="s">
        <v>391</v>
      </c>
      <c r="G14" s="60">
        <v>1100</v>
      </c>
      <c r="H14" s="60">
        <v>0</v>
      </c>
    </row>
    <row r="15" spans="1:8" ht="48" x14ac:dyDescent="0.25">
      <c r="A15" s="49" t="s">
        <v>181</v>
      </c>
      <c r="B15" s="50">
        <v>9</v>
      </c>
      <c r="C15" s="51" t="s">
        <v>371</v>
      </c>
      <c r="D15" s="64" t="s">
        <v>370</v>
      </c>
      <c r="E15" s="60">
        <v>460.91</v>
      </c>
      <c r="F15" s="52" t="s">
        <v>391</v>
      </c>
      <c r="G15" s="60">
        <v>440.1</v>
      </c>
      <c r="H15" s="62">
        <v>20.810000000000002</v>
      </c>
    </row>
    <row r="16" spans="1:8" ht="36" x14ac:dyDescent="0.25">
      <c r="A16" s="49" t="s">
        <v>181</v>
      </c>
      <c r="B16" s="50">
        <v>10</v>
      </c>
      <c r="C16" s="51" t="s">
        <v>230</v>
      </c>
      <c r="D16" s="64" t="s">
        <v>229</v>
      </c>
      <c r="E16" s="60">
        <v>250.88</v>
      </c>
      <c r="F16" s="52" t="s">
        <v>391</v>
      </c>
      <c r="G16" s="60">
        <v>250.88</v>
      </c>
      <c r="H16" s="60">
        <v>0</v>
      </c>
    </row>
    <row r="17" spans="1:8" ht="60" x14ac:dyDescent="0.25">
      <c r="A17" s="49" t="s">
        <v>181</v>
      </c>
      <c r="B17" s="50">
        <v>11</v>
      </c>
      <c r="C17" s="51" t="s">
        <v>293</v>
      </c>
      <c r="D17" s="64" t="s">
        <v>292</v>
      </c>
      <c r="E17" s="60">
        <v>958.01</v>
      </c>
      <c r="F17" s="52" t="s">
        <v>391</v>
      </c>
      <c r="G17" s="60">
        <v>958.01</v>
      </c>
      <c r="H17" s="60">
        <v>0</v>
      </c>
    </row>
    <row r="18" spans="1:8" ht="48" x14ac:dyDescent="0.25">
      <c r="A18" s="49" t="s">
        <v>181</v>
      </c>
      <c r="B18" s="50">
        <v>12</v>
      </c>
      <c r="C18" s="51" t="s">
        <v>228</v>
      </c>
      <c r="D18" s="64" t="s">
        <v>227</v>
      </c>
      <c r="E18" s="60">
        <v>419.48</v>
      </c>
      <c r="F18" s="52" t="s">
        <v>391</v>
      </c>
      <c r="G18" s="60">
        <v>419.48</v>
      </c>
      <c r="H18" s="60">
        <v>0</v>
      </c>
    </row>
    <row r="19" spans="1:8" ht="48" x14ac:dyDescent="0.25">
      <c r="A19" s="49" t="s">
        <v>181</v>
      </c>
      <c r="B19" s="50">
        <v>13</v>
      </c>
      <c r="C19" s="51" t="s">
        <v>322</v>
      </c>
      <c r="D19" s="64" t="s">
        <v>321</v>
      </c>
      <c r="E19" s="60">
        <v>630</v>
      </c>
      <c r="F19" s="52" t="s">
        <v>391</v>
      </c>
      <c r="G19" s="60">
        <v>630</v>
      </c>
      <c r="H19" s="60">
        <v>0</v>
      </c>
    </row>
    <row r="20" spans="1:8" ht="36" x14ac:dyDescent="0.25">
      <c r="A20" s="49" t="s">
        <v>181</v>
      </c>
      <c r="B20" s="50">
        <v>14</v>
      </c>
      <c r="C20" s="51" t="s">
        <v>378</v>
      </c>
      <c r="D20" s="64" t="s">
        <v>377</v>
      </c>
      <c r="E20" s="60">
        <v>2767.76</v>
      </c>
      <c r="F20" s="52" t="s">
        <v>391</v>
      </c>
      <c r="G20" s="60">
        <v>2767.76</v>
      </c>
      <c r="H20" s="60">
        <v>0</v>
      </c>
    </row>
    <row r="21" spans="1:8" ht="48" x14ac:dyDescent="0.25">
      <c r="A21" s="49" t="s">
        <v>181</v>
      </c>
      <c r="B21" s="50">
        <v>15</v>
      </c>
      <c r="C21" s="51" t="s">
        <v>308</v>
      </c>
      <c r="D21" s="64" t="s">
        <v>306</v>
      </c>
      <c r="E21" s="60">
        <v>3128.49</v>
      </c>
      <c r="F21" s="52" t="s">
        <v>391</v>
      </c>
      <c r="G21" s="60">
        <v>3128.49</v>
      </c>
      <c r="H21" s="60">
        <v>0</v>
      </c>
    </row>
    <row r="22" spans="1:8" ht="48" x14ac:dyDescent="0.25">
      <c r="A22" s="49" t="s">
        <v>181</v>
      </c>
      <c r="B22" s="50">
        <v>16</v>
      </c>
      <c r="C22" s="51" t="s">
        <v>226</v>
      </c>
      <c r="D22" s="64" t="s">
        <v>266</v>
      </c>
      <c r="E22" s="60">
        <v>3249.92</v>
      </c>
      <c r="F22" s="52" t="s">
        <v>391</v>
      </c>
      <c r="G22" s="60">
        <v>3249.92</v>
      </c>
      <c r="H22" s="60">
        <v>0</v>
      </c>
    </row>
    <row r="23" spans="1:8" ht="48" x14ac:dyDescent="0.25">
      <c r="A23" s="49" t="s">
        <v>181</v>
      </c>
      <c r="B23" s="50">
        <v>17</v>
      </c>
      <c r="C23" s="51" t="s">
        <v>226</v>
      </c>
      <c r="D23" s="64" t="s">
        <v>225</v>
      </c>
      <c r="E23" s="60">
        <v>379.38</v>
      </c>
      <c r="F23" s="52" t="s">
        <v>391</v>
      </c>
      <c r="G23" s="60">
        <v>379.38</v>
      </c>
      <c r="H23" s="60">
        <v>0</v>
      </c>
    </row>
    <row r="24" spans="1:8" ht="48" x14ac:dyDescent="0.25">
      <c r="A24" s="49" t="s">
        <v>181</v>
      </c>
      <c r="B24" s="50">
        <v>18</v>
      </c>
      <c r="C24" s="51" t="s">
        <v>288</v>
      </c>
      <c r="D24" s="64" t="s">
        <v>286</v>
      </c>
      <c r="E24" s="60">
        <v>351.54</v>
      </c>
      <c r="F24" s="52" t="s">
        <v>391</v>
      </c>
      <c r="G24" s="60">
        <v>351.54</v>
      </c>
      <c r="H24" s="60">
        <v>0</v>
      </c>
    </row>
    <row r="25" spans="1:8" ht="72" x14ac:dyDescent="0.25">
      <c r="A25" s="49" t="s">
        <v>181</v>
      </c>
      <c r="B25" s="50">
        <v>19</v>
      </c>
      <c r="C25" s="51" t="s">
        <v>284</v>
      </c>
      <c r="D25" s="64" t="s">
        <v>330</v>
      </c>
      <c r="E25" s="60">
        <v>6658.78</v>
      </c>
      <c r="F25" s="52" t="s">
        <v>391</v>
      </c>
      <c r="G25" s="60">
        <v>6482.5</v>
      </c>
      <c r="H25" s="62">
        <v>176.27999999999975</v>
      </c>
    </row>
    <row r="26" spans="1:8" ht="36" x14ac:dyDescent="0.25">
      <c r="A26" s="49" t="s">
        <v>181</v>
      </c>
      <c r="B26" s="50">
        <v>20</v>
      </c>
      <c r="C26" s="51" t="s">
        <v>283</v>
      </c>
      <c r="D26" s="64" t="s">
        <v>339</v>
      </c>
      <c r="E26" s="60">
        <v>537.70000000000005</v>
      </c>
      <c r="F26" s="52" t="s">
        <v>391</v>
      </c>
      <c r="G26" s="60">
        <v>537.70000000000005</v>
      </c>
      <c r="H26" s="60">
        <v>0</v>
      </c>
    </row>
    <row r="27" spans="1:8" ht="59.25" customHeight="1" x14ac:dyDescent="0.25">
      <c r="A27" s="49" t="s">
        <v>181</v>
      </c>
      <c r="B27" s="50">
        <v>21</v>
      </c>
      <c r="C27" s="51" t="s">
        <v>287</v>
      </c>
      <c r="D27" s="64" t="s">
        <v>355</v>
      </c>
      <c r="E27" s="60">
        <v>3535.34</v>
      </c>
      <c r="F27" s="52" t="s">
        <v>391</v>
      </c>
      <c r="G27" s="60">
        <v>3535.34</v>
      </c>
      <c r="H27" s="60">
        <v>0</v>
      </c>
    </row>
    <row r="28" spans="1:8" ht="60" x14ac:dyDescent="0.25">
      <c r="A28" s="49" t="s">
        <v>181</v>
      </c>
      <c r="B28" s="50">
        <v>22</v>
      </c>
      <c r="C28" s="51" t="s">
        <v>216</v>
      </c>
      <c r="D28" s="64" t="s">
        <v>214</v>
      </c>
      <c r="E28" s="60">
        <v>5514.16</v>
      </c>
      <c r="F28" s="52" t="s">
        <v>391</v>
      </c>
      <c r="G28" s="60">
        <v>5508.3</v>
      </c>
      <c r="H28" s="62">
        <v>5.8599999999996726</v>
      </c>
    </row>
    <row r="29" spans="1:8" ht="41.25" customHeight="1" x14ac:dyDescent="0.25">
      <c r="A29" s="49" t="s">
        <v>181</v>
      </c>
      <c r="B29" s="50">
        <v>23</v>
      </c>
      <c r="C29" s="51" t="s">
        <v>319</v>
      </c>
      <c r="D29" s="64" t="s">
        <v>318</v>
      </c>
      <c r="E29" s="60">
        <v>5240</v>
      </c>
      <c r="F29" s="52" t="s">
        <v>391</v>
      </c>
      <c r="G29" s="60">
        <v>5240</v>
      </c>
      <c r="H29" s="60">
        <v>0</v>
      </c>
    </row>
    <row r="30" spans="1:8" ht="60" x14ac:dyDescent="0.25">
      <c r="A30" s="49" t="s">
        <v>181</v>
      </c>
      <c r="B30" s="50">
        <v>24</v>
      </c>
      <c r="C30" s="51" t="s">
        <v>215</v>
      </c>
      <c r="D30" s="64" t="s">
        <v>375</v>
      </c>
      <c r="E30" s="60">
        <v>621.97</v>
      </c>
      <c r="F30" s="52" t="s">
        <v>391</v>
      </c>
      <c r="G30" s="60">
        <v>621.97</v>
      </c>
      <c r="H30" s="60">
        <v>0</v>
      </c>
    </row>
    <row r="31" spans="1:8" ht="48" x14ac:dyDescent="0.25">
      <c r="A31" s="49" t="s">
        <v>181</v>
      </c>
      <c r="B31" s="50">
        <v>25</v>
      </c>
      <c r="C31" s="51" t="s">
        <v>255</v>
      </c>
      <c r="D31" s="64" t="s">
        <v>254</v>
      </c>
      <c r="E31" s="60">
        <v>929.85</v>
      </c>
      <c r="F31" s="52" t="s">
        <v>391</v>
      </c>
      <c r="G31" s="60">
        <v>929.85</v>
      </c>
      <c r="H31" s="60">
        <v>0</v>
      </c>
    </row>
    <row r="32" spans="1:8" ht="60" x14ac:dyDescent="0.25">
      <c r="A32" s="49" t="s">
        <v>181</v>
      </c>
      <c r="B32" s="50">
        <v>26</v>
      </c>
      <c r="C32" s="51" t="s">
        <v>296</v>
      </c>
      <c r="D32" s="64" t="s">
        <v>304</v>
      </c>
      <c r="E32" s="60">
        <v>625</v>
      </c>
      <c r="F32" s="52" t="s">
        <v>391</v>
      </c>
      <c r="G32" s="60">
        <v>625</v>
      </c>
      <c r="H32" s="60">
        <v>0</v>
      </c>
    </row>
    <row r="33" spans="1:8" ht="48" x14ac:dyDescent="0.25">
      <c r="A33" s="49" t="s">
        <v>181</v>
      </c>
      <c r="B33" s="50">
        <v>27</v>
      </c>
      <c r="C33" s="51" t="s">
        <v>305</v>
      </c>
      <c r="D33" s="64" t="s">
        <v>369</v>
      </c>
      <c r="E33" s="60">
        <v>137.58000000000001</v>
      </c>
      <c r="F33" s="52" t="s">
        <v>391</v>
      </c>
      <c r="G33" s="60">
        <v>137.58000000000001</v>
      </c>
      <c r="H33" s="60">
        <v>0</v>
      </c>
    </row>
    <row r="34" spans="1:8" ht="60" x14ac:dyDescent="0.25">
      <c r="A34" s="49" t="s">
        <v>181</v>
      </c>
      <c r="B34" s="50">
        <v>28</v>
      </c>
      <c r="C34" s="51" t="s">
        <v>307</v>
      </c>
      <c r="D34" s="64" t="s">
        <v>334</v>
      </c>
      <c r="E34" s="60">
        <v>227</v>
      </c>
      <c r="F34" s="52" t="s">
        <v>391</v>
      </c>
      <c r="G34" s="60">
        <v>227</v>
      </c>
      <c r="H34" s="60">
        <v>0</v>
      </c>
    </row>
    <row r="35" spans="1:8" ht="48" x14ac:dyDescent="0.25">
      <c r="A35" s="49" t="s">
        <v>181</v>
      </c>
      <c r="B35" s="50">
        <v>29</v>
      </c>
      <c r="C35" s="51" t="s">
        <v>278</v>
      </c>
      <c r="D35" s="64" t="s">
        <v>277</v>
      </c>
      <c r="E35" s="60">
        <v>2600</v>
      </c>
      <c r="F35" s="52" t="s">
        <v>391</v>
      </c>
      <c r="G35" s="60">
        <v>2600</v>
      </c>
      <c r="H35" s="60">
        <v>0</v>
      </c>
    </row>
    <row r="36" spans="1:8" ht="48" x14ac:dyDescent="0.25">
      <c r="A36" s="49" t="s">
        <v>181</v>
      </c>
      <c r="B36" s="50">
        <v>30</v>
      </c>
      <c r="C36" s="51" t="s">
        <v>278</v>
      </c>
      <c r="D36" s="64" t="s">
        <v>289</v>
      </c>
      <c r="E36" s="60">
        <v>658</v>
      </c>
      <c r="F36" s="52" t="s">
        <v>391</v>
      </c>
      <c r="G36" s="60">
        <v>658</v>
      </c>
      <c r="H36" s="60">
        <v>0</v>
      </c>
    </row>
    <row r="37" spans="1:8" ht="36" x14ac:dyDescent="0.25">
      <c r="A37" s="49" t="s">
        <v>181</v>
      </c>
      <c r="B37" s="50">
        <v>31</v>
      </c>
      <c r="C37" s="51" t="s">
        <v>265</v>
      </c>
      <c r="D37" s="64" t="s">
        <v>264</v>
      </c>
      <c r="E37" s="60">
        <v>1546.11</v>
      </c>
      <c r="F37" s="52" t="s">
        <v>391</v>
      </c>
      <c r="G37" s="60">
        <v>1546.11</v>
      </c>
      <c r="H37" s="60">
        <v>0</v>
      </c>
    </row>
    <row r="38" spans="1:8" ht="48" x14ac:dyDescent="0.25">
      <c r="A38" s="49" t="s">
        <v>181</v>
      </c>
      <c r="B38" s="50">
        <v>32</v>
      </c>
      <c r="C38" s="51" t="s">
        <v>265</v>
      </c>
      <c r="D38" s="64" t="s">
        <v>359</v>
      </c>
      <c r="E38" s="60">
        <v>3932.86</v>
      </c>
      <c r="F38" s="52" t="s">
        <v>391</v>
      </c>
      <c r="G38" s="60">
        <v>3005.3599999999997</v>
      </c>
      <c r="H38" s="62">
        <v>927.50000000000045</v>
      </c>
    </row>
    <row r="39" spans="1:8" ht="48" x14ac:dyDescent="0.25">
      <c r="A39" s="49" t="s">
        <v>181</v>
      </c>
      <c r="B39" s="50">
        <v>33</v>
      </c>
      <c r="C39" s="51" t="s">
        <v>263</v>
      </c>
      <c r="D39" s="64" t="s">
        <v>262</v>
      </c>
      <c r="E39" s="60">
        <v>3824.92</v>
      </c>
      <c r="F39" s="52" t="s">
        <v>391</v>
      </c>
      <c r="G39" s="60">
        <v>3824.92</v>
      </c>
      <c r="H39" s="60">
        <v>0</v>
      </c>
    </row>
    <row r="40" spans="1:8" ht="60" x14ac:dyDescent="0.25">
      <c r="A40" s="49" t="s">
        <v>181</v>
      </c>
      <c r="B40" s="50">
        <v>34</v>
      </c>
      <c r="C40" s="51" t="s">
        <v>224</v>
      </c>
      <c r="D40" s="64" t="s">
        <v>223</v>
      </c>
      <c r="E40" s="60">
        <v>544.35</v>
      </c>
      <c r="F40" s="52" t="s">
        <v>391</v>
      </c>
      <c r="G40" s="60">
        <v>544.35</v>
      </c>
      <c r="H40" s="60">
        <v>0</v>
      </c>
    </row>
    <row r="41" spans="1:8" ht="48" x14ac:dyDescent="0.25">
      <c r="A41" s="49" t="s">
        <v>181</v>
      </c>
      <c r="B41" s="50">
        <v>35</v>
      </c>
      <c r="C41" s="51" t="s">
        <v>303</v>
      </c>
      <c r="D41" s="64" t="s">
        <v>302</v>
      </c>
      <c r="E41" s="60">
        <v>916.82</v>
      </c>
      <c r="F41" s="52" t="s">
        <v>391</v>
      </c>
      <c r="G41" s="60">
        <v>916.82</v>
      </c>
      <c r="H41" s="60">
        <v>0</v>
      </c>
    </row>
    <row r="42" spans="1:8" ht="60" x14ac:dyDescent="0.25">
      <c r="A42" s="49" t="s">
        <v>181</v>
      </c>
      <c r="B42" s="50">
        <v>36</v>
      </c>
      <c r="C42" s="51" t="s">
        <v>253</v>
      </c>
      <c r="D42" s="64" t="s">
        <v>340</v>
      </c>
      <c r="E42" s="60">
        <v>174.4</v>
      </c>
      <c r="F42" s="52" t="s">
        <v>391</v>
      </c>
      <c r="G42" s="60">
        <v>174.4</v>
      </c>
      <c r="H42" s="60">
        <v>0</v>
      </c>
    </row>
    <row r="43" spans="1:8" ht="48" x14ac:dyDescent="0.25">
      <c r="A43" s="49" t="s">
        <v>181</v>
      </c>
      <c r="B43" s="50">
        <v>37</v>
      </c>
      <c r="C43" s="51" t="s">
        <v>253</v>
      </c>
      <c r="D43" s="64" t="s">
        <v>252</v>
      </c>
      <c r="E43" s="60">
        <v>1367.7</v>
      </c>
      <c r="F43" s="52" t="s">
        <v>391</v>
      </c>
      <c r="G43" s="60">
        <v>423</v>
      </c>
      <c r="H43" s="62">
        <v>944.7</v>
      </c>
    </row>
    <row r="44" spans="1:8" ht="36" x14ac:dyDescent="0.25">
      <c r="A44" s="49" t="s">
        <v>181</v>
      </c>
      <c r="B44" s="50">
        <v>38</v>
      </c>
      <c r="C44" s="51" t="s">
        <v>259</v>
      </c>
      <c r="D44" s="64" t="s">
        <v>258</v>
      </c>
      <c r="E44" s="60">
        <v>942</v>
      </c>
      <c r="F44" s="52" t="s">
        <v>391</v>
      </c>
      <c r="G44" s="60">
        <v>942</v>
      </c>
      <c r="H44" s="60">
        <v>0</v>
      </c>
    </row>
    <row r="45" spans="1:8" ht="48" x14ac:dyDescent="0.25">
      <c r="A45" s="49" t="s">
        <v>181</v>
      </c>
      <c r="B45" s="50">
        <v>39</v>
      </c>
      <c r="C45" s="51" t="s">
        <v>251</v>
      </c>
      <c r="D45" s="64" t="s">
        <v>250</v>
      </c>
      <c r="E45" s="60">
        <v>1850</v>
      </c>
      <c r="F45" s="52" t="s">
        <v>391</v>
      </c>
      <c r="G45" s="60">
        <v>1850</v>
      </c>
      <c r="H45" s="60">
        <v>0</v>
      </c>
    </row>
    <row r="46" spans="1:8" ht="48" x14ac:dyDescent="0.25">
      <c r="A46" s="49" t="s">
        <v>181</v>
      </c>
      <c r="B46" s="50">
        <v>40</v>
      </c>
      <c r="C46" s="51" t="s">
        <v>249</v>
      </c>
      <c r="D46" s="64" t="s">
        <v>248</v>
      </c>
      <c r="E46" s="60">
        <v>2391.92</v>
      </c>
      <c r="F46" s="52" t="s">
        <v>391</v>
      </c>
      <c r="G46" s="60">
        <v>2391.92</v>
      </c>
      <c r="H46" s="60">
        <v>0</v>
      </c>
    </row>
    <row r="47" spans="1:8" ht="48" x14ac:dyDescent="0.25">
      <c r="A47" s="49" t="s">
        <v>181</v>
      </c>
      <c r="B47" s="50">
        <v>41</v>
      </c>
      <c r="C47" s="51" t="s">
        <v>209</v>
      </c>
      <c r="D47" s="64" t="s">
        <v>208</v>
      </c>
      <c r="E47" s="60">
        <v>6597.1</v>
      </c>
      <c r="F47" s="52" t="s">
        <v>391</v>
      </c>
      <c r="G47" s="60">
        <v>6597.1</v>
      </c>
      <c r="H47" s="60">
        <v>0</v>
      </c>
    </row>
    <row r="48" spans="1:8" ht="60" x14ac:dyDescent="0.25">
      <c r="A48" s="49" t="s">
        <v>181</v>
      </c>
      <c r="B48" s="50">
        <v>42</v>
      </c>
      <c r="C48" s="51" t="s">
        <v>199</v>
      </c>
      <c r="D48" s="64" t="s">
        <v>198</v>
      </c>
      <c r="E48" s="60">
        <v>270</v>
      </c>
      <c r="F48" s="52" t="s">
        <v>391</v>
      </c>
      <c r="G48" s="60">
        <v>270</v>
      </c>
      <c r="H48" s="60">
        <v>0</v>
      </c>
    </row>
    <row r="49" spans="1:8" ht="48" x14ac:dyDescent="0.25">
      <c r="A49" s="49" t="s">
        <v>181</v>
      </c>
      <c r="B49" s="50">
        <v>43</v>
      </c>
      <c r="C49" s="51" t="s">
        <v>184</v>
      </c>
      <c r="D49" s="64" t="s">
        <v>245</v>
      </c>
      <c r="E49" s="60">
        <v>897.5</v>
      </c>
      <c r="F49" s="52" t="s">
        <v>391</v>
      </c>
      <c r="G49" s="60">
        <v>897.5</v>
      </c>
      <c r="H49" s="60">
        <v>0</v>
      </c>
    </row>
    <row r="50" spans="1:8" ht="36" x14ac:dyDescent="0.25">
      <c r="A50" s="49" t="s">
        <v>181</v>
      </c>
      <c r="B50" s="50">
        <v>44</v>
      </c>
      <c r="C50" s="51" t="s">
        <v>184</v>
      </c>
      <c r="D50" s="64" t="s">
        <v>196</v>
      </c>
      <c r="E50" s="60">
        <v>296</v>
      </c>
      <c r="F50" s="52" t="s">
        <v>391</v>
      </c>
      <c r="G50" s="60">
        <v>296</v>
      </c>
      <c r="H50" s="60">
        <v>0</v>
      </c>
    </row>
    <row r="51" spans="1:8" ht="72" x14ac:dyDescent="0.25">
      <c r="A51" s="49" t="s">
        <v>181</v>
      </c>
      <c r="B51" s="50">
        <v>45</v>
      </c>
      <c r="C51" s="51" t="s">
        <v>197</v>
      </c>
      <c r="D51" s="64" t="s">
        <v>320</v>
      </c>
      <c r="E51" s="60">
        <v>310</v>
      </c>
      <c r="F51" s="52" t="s">
        <v>391</v>
      </c>
      <c r="G51" s="60">
        <v>310</v>
      </c>
      <c r="H51" s="60">
        <v>0</v>
      </c>
    </row>
    <row r="52" spans="1:8" ht="48" customHeight="1" x14ac:dyDescent="0.25">
      <c r="A52" s="49" t="s">
        <v>181</v>
      </c>
      <c r="B52" s="50">
        <v>46</v>
      </c>
      <c r="C52" s="51" t="s">
        <v>197</v>
      </c>
      <c r="D52" s="64" t="s">
        <v>217</v>
      </c>
      <c r="E52" s="60">
        <v>409.6</v>
      </c>
      <c r="F52" s="52" t="s">
        <v>391</v>
      </c>
      <c r="G52" s="60">
        <v>409.6</v>
      </c>
      <c r="H52" s="60">
        <v>0</v>
      </c>
    </row>
    <row r="53" spans="1:8" ht="49.5" customHeight="1" x14ac:dyDescent="0.25">
      <c r="A53" s="49" t="s">
        <v>181</v>
      </c>
      <c r="B53" s="50">
        <v>47</v>
      </c>
      <c r="C53" s="51" t="s">
        <v>183</v>
      </c>
      <c r="D53" s="64" t="s">
        <v>376</v>
      </c>
      <c r="E53" s="60">
        <v>523.61</v>
      </c>
      <c r="F53" s="52" t="s">
        <v>391</v>
      </c>
      <c r="G53" s="60">
        <v>497.05</v>
      </c>
      <c r="H53" s="62">
        <v>26.560000000000002</v>
      </c>
    </row>
    <row r="54" spans="1:8" ht="36" x14ac:dyDescent="0.25">
      <c r="A54" s="49" t="s">
        <v>181</v>
      </c>
      <c r="B54" s="50">
        <v>48</v>
      </c>
      <c r="C54" s="51" t="s">
        <v>348</v>
      </c>
      <c r="D54" s="64" t="s">
        <v>347</v>
      </c>
      <c r="E54" s="60">
        <v>3515</v>
      </c>
      <c r="F54" s="52" t="s">
        <v>391</v>
      </c>
      <c r="G54" s="60">
        <v>3515</v>
      </c>
      <c r="H54" s="60">
        <v>0</v>
      </c>
    </row>
    <row r="55" spans="1:8" ht="60" x14ac:dyDescent="0.25">
      <c r="A55" s="49" t="s">
        <v>181</v>
      </c>
      <c r="B55" s="50">
        <v>49</v>
      </c>
      <c r="C55" s="51" t="s">
        <v>222</v>
      </c>
      <c r="D55" s="64" t="s">
        <v>221</v>
      </c>
      <c r="E55" s="60">
        <v>862.5</v>
      </c>
      <c r="F55" s="52" t="s">
        <v>391</v>
      </c>
      <c r="G55" s="60">
        <v>862.5</v>
      </c>
      <c r="H55" s="60">
        <v>0</v>
      </c>
    </row>
    <row r="56" spans="1:8" ht="51" customHeight="1" x14ac:dyDescent="0.25">
      <c r="A56" s="49" t="s">
        <v>181</v>
      </c>
      <c r="B56" s="50">
        <v>50</v>
      </c>
      <c r="C56" s="51" t="s">
        <v>180</v>
      </c>
      <c r="D56" s="64" t="s">
        <v>179</v>
      </c>
      <c r="E56" s="60">
        <v>1908</v>
      </c>
      <c r="F56" s="52" t="s">
        <v>391</v>
      </c>
      <c r="G56" s="60">
        <v>1908</v>
      </c>
      <c r="H56" s="60">
        <v>0</v>
      </c>
    </row>
    <row r="57" spans="1:8" ht="48" x14ac:dyDescent="0.25">
      <c r="A57" s="49" t="s">
        <v>181</v>
      </c>
      <c r="B57" s="50">
        <v>51</v>
      </c>
      <c r="C57" s="51" t="s">
        <v>244</v>
      </c>
      <c r="D57" s="64" t="s">
        <v>243</v>
      </c>
      <c r="E57" s="60">
        <v>5700</v>
      </c>
      <c r="F57" s="52" t="s">
        <v>391</v>
      </c>
      <c r="G57" s="60">
        <v>3363</v>
      </c>
      <c r="H57" s="62">
        <v>2337</v>
      </c>
    </row>
    <row r="58" spans="1:8" ht="48" x14ac:dyDescent="0.25">
      <c r="A58" s="49" t="s">
        <v>181</v>
      </c>
      <c r="B58" s="50">
        <v>52</v>
      </c>
      <c r="C58" s="51" t="s">
        <v>244</v>
      </c>
      <c r="D58" s="64" t="s">
        <v>335</v>
      </c>
      <c r="E58" s="60">
        <v>1955.5</v>
      </c>
      <c r="F58" s="52" t="s">
        <v>391</v>
      </c>
      <c r="G58" s="60">
        <v>1955.5</v>
      </c>
      <c r="H58" s="60">
        <v>0</v>
      </c>
    </row>
    <row r="59" spans="1:8" ht="48" x14ac:dyDescent="0.25">
      <c r="A59" s="49" t="s">
        <v>181</v>
      </c>
      <c r="B59" s="50">
        <v>53</v>
      </c>
      <c r="C59" s="51" t="s">
        <v>261</v>
      </c>
      <c r="D59" s="64" t="s">
        <v>260</v>
      </c>
      <c r="E59" s="60">
        <v>5400</v>
      </c>
      <c r="F59" s="52" t="s">
        <v>391</v>
      </c>
      <c r="G59" s="60">
        <v>5400</v>
      </c>
      <c r="H59" s="60">
        <v>0</v>
      </c>
    </row>
    <row r="60" spans="1:8" ht="48" x14ac:dyDescent="0.25">
      <c r="A60" s="49" t="s">
        <v>181</v>
      </c>
      <c r="B60" s="50">
        <v>54</v>
      </c>
      <c r="C60" s="51" t="s">
        <v>213</v>
      </c>
      <c r="D60" s="64" t="s">
        <v>212</v>
      </c>
      <c r="E60" s="60">
        <v>142.37</v>
      </c>
      <c r="F60" s="52" t="s">
        <v>391</v>
      </c>
      <c r="G60" s="60">
        <v>142.36000000000001</v>
      </c>
      <c r="H60" s="62">
        <v>9.9999999999909051E-3</v>
      </c>
    </row>
    <row r="61" spans="1:8" ht="36" x14ac:dyDescent="0.25">
      <c r="A61" s="49" t="s">
        <v>181</v>
      </c>
      <c r="B61" s="50">
        <v>55</v>
      </c>
      <c r="C61" s="51" t="s">
        <v>298</v>
      </c>
      <c r="D61" s="64" t="s">
        <v>297</v>
      </c>
      <c r="E61" s="60">
        <v>1415</v>
      </c>
      <c r="F61" s="52" t="s">
        <v>391</v>
      </c>
      <c r="G61" s="60">
        <v>1415</v>
      </c>
      <c r="H61" s="60">
        <v>0</v>
      </c>
    </row>
    <row r="62" spans="1:8" ht="48" x14ac:dyDescent="0.25">
      <c r="A62" s="49" t="s">
        <v>181</v>
      </c>
      <c r="B62" s="50">
        <v>56</v>
      </c>
      <c r="C62" s="51" t="s">
        <v>220</v>
      </c>
      <c r="D62" s="64" t="s">
        <v>338</v>
      </c>
      <c r="E62" s="60">
        <v>2891.75</v>
      </c>
      <c r="F62" s="52" t="s">
        <v>391</v>
      </c>
      <c r="G62" s="60">
        <v>2891.75</v>
      </c>
      <c r="H62" s="60">
        <v>0</v>
      </c>
    </row>
    <row r="63" spans="1:8" ht="60" x14ac:dyDescent="0.25">
      <c r="A63" s="49" t="s">
        <v>181</v>
      </c>
      <c r="B63" s="50">
        <v>57</v>
      </c>
      <c r="C63" s="51" t="s">
        <v>220</v>
      </c>
      <c r="D63" s="64" t="s">
        <v>219</v>
      </c>
      <c r="E63" s="60">
        <v>853.08</v>
      </c>
      <c r="F63" s="52" t="s">
        <v>391</v>
      </c>
      <c r="G63" s="60">
        <v>853.08</v>
      </c>
      <c r="H63" s="60">
        <v>0</v>
      </c>
    </row>
    <row r="64" spans="1:8" ht="60" x14ac:dyDescent="0.25">
      <c r="A64" s="49" t="s">
        <v>181</v>
      </c>
      <c r="B64" s="50">
        <v>58</v>
      </c>
      <c r="C64" s="51" t="s">
        <v>239</v>
      </c>
      <c r="D64" s="64" t="s">
        <v>238</v>
      </c>
      <c r="E64" s="60">
        <v>700</v>
      </c>
      <c r="F64" s="52" t="s">
        <v>391</v>
      </c>
      <c r="G64" s="60">
        <v>700</v>
      </c>
      <c r="H64" s="60">
        <v>0</v>
      </c>
    </row>
    <row r="65" spans="1:8" ht="48" x14ac:dyDescent="0.25">
      <c r="A65" s="49" t="s">
        <v>181</v>
      </c>
      <c r="B65" s="50">
        <v>59</v>
      </c>
      <c r="C65" s="51" t="s">
        <v>353</v>
      </c>
      <c r="D65" s="64" t="s">
        <v>352</v>
      </c>
      <c r="E65" s="60">
        <v>410</v>
      </c>
      <c r="F65" s="52" t="s">
        <v>391</v>
      </c>
      <c r="G65" s="60">
        <v>410</v>
      </c>
      <c r="H65" s="60">
        <v>0</v>
      </c>
    </row>
    <row r="66" spans="1:8" ht="72" x14ac:dyDescent="0.25">
      <c r="A66" s="49" t="s">
        <v>181</v>
      </c>
      <c r="B66" s="50">
        <v>60</v>
      </c>
      <c r="C66" s="51" t="s">
        <v>342</v>
      </c>
      <c r="D66" s="64" t="s">
        <v>341</v>
      </c>
      <c r="E66" s="60">
        <v>212</v>
      </c>
      <c r="F66" s="52" t="s">
        <v>391</v>
      </c>
      <c r="G66" s="60">
        <v>212</v>
      </c>
      <c r="H66" s="60">
        <v>0</v>
      </c>
    </row>
    <row r="67" spans="1:8" ht="48" x14ac:dyDescent="0.25">
      <c r="A67" s="49" t="s">
        <v>181</v>
      </c>
      <c r="B67" s="50">
        <v>61</v>
      </c>
      <c r="C67" s="51" t="s">
        <v>247</v>
      </c>
      <c r="D67" s="64" t="s">
        <v>246</v>
      </c>
      <c r="E67" s="60">
        <v>677.76</v>
      </c>
      <c r="F67" s="52" t="s">
        <v>391</v>
      </c>
      <c r="G67" s="60">
        <v>677.76</v>
      </c>
      <c r="H67" s="60">
        <v>0</v>
      </c>
    </row>
    <row r="68" spans="1:8" ht="48" x14ac:dyDescent="0.25">
      <c r="A68" s="53" t="s">
        <v>181</v>
      </c>
      <c r="B68" s="54">
        <v>62</v>
      </c>
      <c r="C68" s="55" t="s">
        <v>237</v>
      </c>
      <c r="D68" s="63" t="s">
        <v>343</v>
      </c>
      <c r="E68" s="59">
        <v>0</v>
      </c>
      <c r="F68" s="56" t="s">
        <v>387</v>
      </c>
      <c r="G68" s="59">
        <v>0</v>
      </c>
      <c r="H68" s="59">
        <v>0</v>
      </c>
    </row>
    <row r="69" spans="1:8" ht="48" x14ac:dyDescent="0.25">
      <c r="A69" s="49" t="s">
        <v>181</v>
      </c>
      <c r="B69" s="50">
        <v>63</v>
      </c>
      <c r="C69" s="51" t="s">
        <v>237</v>
      </c>
      <c r="D69" s="64" t="s">
        <v>236</v>
      </c>
      <c r="E69" s="60">
        <v>6606</v>
      </c>
      <c r="F69" s="52" t="s">
        <v>391</v>
      </c>
      <c r="G69" s="60">
        <v>6606</v>
      </c>
      <c r="H69" s="60">
        <v>0</v>
      </c>
    </row>
    <row r="70" spans="1:8" ht="48" x14ac:dyDescent="0.25">
      <c r="A70" s="49" t="s">
        <v>181</v>
      </c>
      <c r="B70" s="50">
        <v>64</v>
      </c>
      <c r="C70" s="51" t="s">
        <v>234</v>
      </c>
      <c r="D70" s="64" t="s">
        <v>235</v>
      </c>
      <c r="E70" s="60">
        <v>6278</v>
      </c>
      <c r="F70" s="52" t="s">
        <v>391</v>
      </c>
      <c r="G70" s="60">
        <v>6278</v>
      </c>
      <c r="H70" s="60">
        <v>0</v>
      </c>
    </row>
    <row r="71" spans="1:8" ht="60" x14ac:dyDescent="0.25">
      <c r="A71" s="53" t="s">
        <v>181</v>
      </c>
      <c r="B71" s="54">
        <v>65</v>
      </c>
      <c r="C71" s="55" t="s">
        <v>205</v>
      </c>
      <c r="D71" s="63" t="s">
        <v>204</v>
      </c>
      <c r="E71" s="59">
        <v>0</v>
      </c>
      <c r="F71" s="56" t="s">
        <v>387</v>
      </c>
      <c r="G71" s="59">
        <v>0</v>
      </c>
      <c r="H71" s="59">
        <v>0</v>
      </c>
    </row>
    <row r="72" spans="1:8" ht="60" x14ac:dyDescent="0.25">
      <c r="A72" s="49" t="s">
        <v>181</v>
      </c>
      <c r="B72" s="50">
        <v>66</v>
      </c>
      <c r="C72" s="51" t="s">
        <v>291</v>
      </c>
      <c r="D72" s="64" t="s">
        <v>290</v>
      </c>
      <c r="E72" s="60">
        <v>1132.06</v>
      </c>
      <c r="F72" s="52" t="s">
        <v>391</v>
      </c>
      <c r="G72" s="60">
        <v>1132.06</v>
      </c>
      <c r="H72" s="60">
        <v>0</v>
      </c>
    </row>
    <row r="73" spans="1:8" ht="36" x14ac:dyDescent="0.25">
      <c r="A73" s="49" t="s">
        <v>176</v>
      </c>
      <c r="B73" s="50">
        <v>1</v>
      </c>
      <c r="C73" s="51" t="s">
        <v>280</v>
      </c>
      <c r="D73" s="64" t="s">
        <v>279</v>
      </c>
      <c r="E73" s="60">
        <v>1693</v>
      </c>
      <c r="F73" s="52" t="s">
        <v>391</v>
      </c>
      <c r="G73" s="60">
        <v>1685.99</v>
      </c>
      <c r="H73" s="62">
        <v>7.0099999999999909</v>
      </c>
    </row>
    <row r="74" spans="1:8" ht="60" x14ac:dyDescent="0.25">
      <c r="A74" s="49" t="s">
        <v>176</v>
      </c>
      <c r="B74" s="50">
        <v>2</v>
      </c>
      <c r="C74" s="51" t="s">
        <v>276</v>
      </c>
      <c r="D74" s="64" t="s">
        <v>274</v>
      </c>
      <c r="E74" s="60">
        <v>860</v>
      </c>
      <c r="F74" s="52" t="s">
        <v>391</v>
      </c>
      <c r="G74" s="60">
        <v>860</v>
      </c>
      <c r="H74" s="60">
        <v>0</v>
      </c>
    </row>
    <row r="75" spans="1:8" ht="36" x14ac:dyDescent="0.25">
      <c r="A75" s="49" t="s">
        <v>176</v>
      </c>
      <c r="B75" s="50">
        <v>3</v>
      </c>
      <c r="C75" s="51" t="s">
        <v>275</v>
      </c>
      <c r="D75" s="64" t="s">
        <v>337</v>
      </c>
      <c r="E75" s="60">
        <v>613.20000000000005</v>
      </c>
      <c r="F75" s="52" t="s">
        <v>391</v>
      </c>
      <c r="G75" s="60">
        <v>425.46</v>
      </c>
      <c r="H75" s="62">
        <v>187.74000000000007</v>
      </c>
    </row>
    <row r="76" spans="1:8" ht="48" x14ac:dyDescent="0.25">
      <c r="A76" s="49" t="s">
        <v>176</v>
      </c>
      <c r="B76" s="50">
        <v>4</v>
      </c>
      <c r="C76" s="51" t="s">
        <v>381</v>
      </c>
      <c r="D76" s="64" t="s">
        <v>380</v>
      </c>
      <c r="E76" s="60">
        <v>758.88</v>
      </c>
      <c r="F76" s="52" t="s">
        <v>391</v>
      </c>
      <c r="G76" s="60">
        <v>597.5300000000002</v>
      </c>
      <c r="H76" s="62">
        <v>161.3499999999998</v>
      </c>
    </row>
    <row r="77" spans="1:8" ht="48" x14ac:dyDescent="0.25">
      <c r="A77" s="49" t="s">
        <v>176</v>
      </c>
      <c r="B77" s="50">
        <v>5</v>
      </c>
      <c r="C77" s="51" t="s">
        <v>357</v>
      </c>
      <c r="D77" s="64" t="s">
        <v>356</v>
      </c>
      <c r="E77" s="60">
        <v>4284</v>
      </c>
      <c r="F77" s="52" t="s">
        <v>391</v>
      </c>
      <c r="G77" s="60">
        <v>4284</v>
      </c>
      <c r="H77" s="60">
        <v>0</v>
      </c>
    </row>
    <row r="78" spans="1:8" ht="72" x14ac:dyDescent="0.25">
      <c r="A78" s="49" t="s">
        <v>176</v>
      </c>
      <c r="B78" s="50">
        <v>6</v>
      </c>
      <c r="C78" s="51" t="s">
        <v>357</v>
      </c>
      <c r="D78" s="64" t="s">
        <v>379</v>
      </c>
      <c r="E78" s="60">
        <v>5460</v>
      </c>
      <c r="F78" s="52" t="s">
        <v>391</v>
      </c>
      <c r="G78" s="60">
        <v>3736</v>
      </c>
      <c r="H78" s="62">
        <v>1724</v>
      </c>
    </row>
    <row r="79" spans="1:8" ht="36" x14ac:dyDescent="0.25">
      <c r="A79" s="49" t="s">
        <v>176</v>
      </c>
      <c r="B79" s="50">
        <v>7</v>
      </c>
      <c r="C79" s="51" t="s">
        <v>273</v>
      </c>
      <c r="D79" s="64" t="s">
        <v>374</v>
      </c>
      <c r="E79" s="60">
        <v>3203.4</v>
      </c>
      <c r="F79" s="52" t="s">
        <v>391</v>
      </c>
      <c r="G79" s="60">
        <v>3110.8199999999974</v>
      </c>
      <c r="H79" s="62">
        <v>92.580000000002656</v>
      </c>
    </row>
    <row r="80" spans="1:8" ht="48" x14ac:dyDescent="0.25">
      <c r="A80" s="49" t="s">
        <v>176</v>
      </c>
      <c r="B80" s="50">
        <v>8</v>
      </c>
      <c r="C80" s="51" t="s">
        <v>270</v>
      </c>
      <c r="D80" s="64" t="s">
        <v>269</v>
      </c>
      <c r="E80" s="60">
        <v>278</v>
      </c>
      <c r="F80" s="52" t="s">
        <v>391</v>
      </c>
      <c r="G80" s="60">
        <v>278</v>
      </c>
      <c r="H80" s="60">
        <v>0</v>
      </c>
    </row>
    <row r="81" spans="1:8" ht="48" x14ac:dyDescent="0.25">
      <c r="A81" s="49" t="s">
        <v>176</v>
      </c>
      <c r="B81" s="50">
        <v>9</v>
      </c>
      <c r="C81" s="51" t="s">
        <v>373</v>
      </c>
      <c r="D81" s="64" t="s">
        <v>372</v>
      </c>
      <c r="E81" s="60">
        <v>2755.95</v>
      </c>
      <c r="F81" s="52" t="s">
        <v>391</v>
      </c>
      <c r="G81" s="60">
        <v>2233.3799999999997</v>
      </c>
      <c r="H81" s="62">
        <v>522.57000000000016</v>
      </c>
    </row>
    <row r="82" spans="1:8" ht="60" x14ac:dyDescent="0.25">
      <c r="A82" s="49" t="s">
        <v>176</v>
      </c>
      <c r="B82" s="50">
        <v>10</v>
      </c>
      <c r="C82" s="51" t="s">
        <v>351</v>
      </c>
      <c r="D82" s="64" t="s">
        <v>350</v>
      </c>
      <c r="E82" s="60">
        <v>5861.11</v>
      </c>
      <c r="F82" s="52" t="s">
        <v>391</v>
      </c>
      <c r="G82" s="60">
        <v>5861.0999999999995</v>
      </c>
      <c r="H82" s="62">
        <v>1.0000000000218279E-2</v>
      </c>
    </row>
    <row r="83" spans="1:8" ht="48" x14ac:dyDescent="0.25">
      <c r="A83" s="49" t="s">
        <v>176</v>
      </c>
      <c r="B83" s="50">
        <v>11</v>
      </c>
      <c r="C83" s="51" t="s">
        <v>363</v>
      </c>
      <c r="D83" s="64" t="s">
        <v>362</v>
      </c>
      <c r="E83" s="60">
        <v>2709.87</v>
      </c>
      <c r="F83" s="52" t="s">
        <v>391</v>
      </c>
      <c r="G83" s="60">
        <v>1432.7800000000002</v>
      </c>
      <c r="H83" s="62">
        <v>1277.0899999999997</v>
      </c>
    </row>
    <row r="84" spans="1:8" ht="48" x14ac:dyDescent="0.25">
      <c r="A84" s="49" t="s">
        <v>176</v>
      </c>
      <c r="B84" s="50">
        <v>12</v>
      </c>
      <c r="C84" s="51" t="s">
        <v>257</v>
      </c>
      <c r="D84" s="64" t="s">
        <v>256</v>
      </c>
      <c r="E84" s="60">
        <v>2079.4499999999998</v>
      </c>
      <c r="F84" s="52" t="s">
        <v>391</v>
      </c>
      <c r="G84" s="60">
        <v>629.6</v>
      </c>
      <c r="H84" s="62">
        <v>1449.85</v>
      </c>
    </row>
    <row r="85" spans="1:8" ht="60" x14ac:dyDescent="0.25">
      <c r="A85" s="66" t="s">
        <v>176</v>
      </c>
      <c r="B85" s="67">
        <v>13</v>
      </c>
      <c r="C85" s="68" t="s">
        <v>272</v>
      </c>
      <c r="D85" s="69" t="s">
        <v>358</v>
      </c>
      <c r="E85" s="70">
        <v>199</v>
      </c>
      <c r="F85" s="52" t="s">
        <v>391</v>
      </c>
      <c r="G85" s="70">
        <v>199</v>
      </c>
      <c r="H85" s="70">
        <v>0</v>
      </c>
    </row>
    <row r="86" spans="1:8" ht="36" x14ac:dyDescent="0.25">
      <c r="A86" s="66" t="s">
        <v>176</v>
      </c>
      <c r="B86" s="67">
        <v>14</v>
      </c>
      <c r="C86" s="68" t="s">
        <v>315</v>
      </c>
      <c r="D86" s="69" t="s">
        <v>314</v>
      </c>
      <c r="E86" s="70">
        <v>683.97</v>
      </c>
      <c r="F86" s="52" t="s">
        <v>391</v>
      </c>
      <c r="G86" s="70">
        <v>683.97</v>
      </c>
      <c r="H86" s="70">
        <v>0</v>
      </c>
    </row>
    <row r="87" spans="1:8" ht="48" x14ac:dyDescent="0.25">
      <c r="A87" s="66" t="s">
        <v>176</v>
      </c>
      <c r="B87" s="67">
        <v>15</v>
      </c>
      <c r="C87" s="68" t="s">
        <v>226</v>
      </c>
      <c r="D87" s="69" t="s">
        <v>336</v>
      </c>
      <c r="E87" s="70">
        <v>5910.36</v>
      </c>
      <c r="F87" s="52" t="s">
        <v>391</v>
      </c>
      <c r="G87" s="70">
        <v>5910.36</v>
      </c>
      <c r="H87" s="70">
        <v>0</v>
      </c>
    </row>
    <row r="88" spans="1:8" ht="48" x14ac:dyDescent="0.25">
      <c r="A88" s="66" t="s">
        <v>176</v>
      </c>
      <c r="B88" s="67">
        <v>16</v>
      </c>
      <c r="C88" s="68" t="s">
        <v>226</v>
      </c>
      <c r="D88" s="69" t="s">
        <v>349</v>
      </c>
      <c r="E88" s="70">
        <v>785.48</v>
      </c>
      <c r="F88" s="52" t="s">
        <v>391</v>
      </c>
      <c r="G88" s="70">
        <v>785.48</v>
      </c>
      <c r="H88" s="70">
        <v>0</v>
      </c>
    </row>
    <row r="89" spans="1:8" ht="36" x14ac:dyDescent="0.25">
      <c r="A89" s="66" t="s">
        <v>176</v>
      </c>
      <c r="B89" s="67">
        <v>17</v>
      </c>
      <c r="C89" s="68" t="s">
        <v>284</v>
      </c>
      <c r="D89" s="69" t="s">
        <v>282</v>
      </c>
      <c r="E89" s="70">
        <v>788.1</v>
      </c>
      <c r="F89" s="52" t="s">
        <v>391</v>
      </c>
      <c r="G89" s="70">
        <v>788.09500000000003</v>
      </c>
      <c r="H89" s="70">
        <v>0</v>
      </c>
    </row>
    <row r="90" spans="1:8" ht="48" x14ac:dyDescent="0.25">
      <c r="A90" s="66" t="s">
        <v>176</v>
      </c>
      <c r="B90" s="67">
        <v>18</v>
      </c>
      <c r="C90" s="68" t="s">
        <v>215</v>
      </c>
      <c r="D90" s="69" t="s">
        <v>295</v>
      </c>
      <c r="E90" s="70">
        <v>208</v>
      </c>
      <c r="F90" s="52" t="s">
        <v>391</v>
      </c>
      <c r="G90" s="70">
        <v>208</v>
      </c>
      <c r="H90" s="70">
        <v>0</v>
      </c>
    </row>
    <row r="91" spans="1:8" ht="48" x14ac:dyDescent="0.25">
      <c r="A91" s="66" t="s">
        <v>176</v>
      </c>
      <c r="B91" s="67">
        <v>19</v>
      </c>
      <c r="C91" s="68" t="s">
        <v>255</v>
      </c>
      <c r="D91" s="69" t="s">
        <v>299</v>
      </c>
      <c r="E91" s="70">
        <v>1268.5999999999999</v>
      </c>
      <c r="F91" s="52" t="s">
        <v>391</v>
      </c>
      <c r="G91" s="70">
        <v>1268.5999999999999</v>
      </c>
      <c r="H91" s="70">
        <v>0</v>
      </c>
    </row>
    <row r="92" spans="1:8" ht="60" x14ac:dyDescent="0.25">
      <c r="A92" s="66" t="s">
        <v>176</v>
      </c>
      <c r="B92" s="67">
        <v>20</v>
      </c>
      <c r="C92" s="68" t="s">
        <v>305</v>
      </c>
      <c r="D92" s="69" t="s">
        <v>316</v>
      </c>
      <c r="E92" s="70">
        <v>6273.34</v>
      </c>
      <c r="F92" s="52" t="s">
        <v>391</v>
      </c>
      <c r="G92" s="70">
        <v>6273.34</v>
      </c>
      <c r="H92" s="70">
        <v>0</v>
      </c>
    </row>
    <row r="93" spans="1:8" ht="72" x14ac:dyDescent="0.25">
      <c r="A93" s="66" t="s">
        <v>176</v>
      </c>
      <c r="B93" s="67">
        <v>21</v>
      </c>
      <c r="C93" s="68" t="s">
        <v>311</v>
      </c>
      <c r="D93" s="69" t="s">
        <v>310</v>
      </c>
      <c r="E93" s="70">
        <v>5498.75</v>
      </c>
      <c r="F93" s="52" t="s">
        <v>391</v>
      </c>
      <c r="G93" s="70">
        <v>2387.83</v>
      </c>
      <c r="H93" s="71">
        <v>3110.92</v>
      </c>
    </row>
    <row r="94" spans="1:8" ht="48" x14ac:dyDescent="0.25">
      <c r="A94" s="66" t="s">
        <v>176</v>
      </c>
      <c r="B94" s="67">
        <v>22</v>
      </c>
      <c r="C94" s="68" t="s">
        <v>201</v>
      </c>
      <c r="D94" s="69" t="s">
        <v>285</v>
      </c>
      <c r="E94" s="70">
        <v>5902.5</v>
      </c>
      <c r="F94" s="52" t="s">
        <v>391</v>
      </c>
      <c r="G94" s="70">
        <v>5827</v>
      </c>
      <c r="H94" s="71">
        <v>75.5</v>
      </c>
    </row>
    <row r="95" spans="1:8" ht="60" x14ac:dyDescent="0.25">
      <c r="A95" s="66" t="s">
        <v>176</v>
      </c>
      <c r="B95" s="67">
        <v>23</v>
      </c>
      <c r="C95" s="68" t="s">
        <v>201</v>
      </c>
      <c r="D95" s="69" t="s">
        <v>200</v>
      </c>
      <c r="E95" s="70">
        <v>3150</v>
      </c>
      <c r="F95" s="52" t="s">
        <v>391</v>
      </c>
      <c r="G95" s="70">
        <v>3150</v>
      </c>
      <c r="H95" s="70">
        <v>0</v>
      </c>
    </row>
    <row r="96" spans="1:8" ht="36" x14ac:dyDescent="0.25">
      <c r="A96" s="66" t="s">
        <v>176</v>
      </c>
      <c r="B96" s="67">
        <v>24</v>
      </c>
      <c r="C96" s="68" t="s">
        <v>278</v>
      </c>
      <c r="D96" s="69" t="s">
        <v>281</v>
      </c>
      <c r="E96" s="70">
        <v>4023.4</v>
      </c>
      <c r="F96" s="52" t="s">
        <v>391</v>
      </c>
      <c r="G96" s="70">
        <v>3999.9</v>
      </c>
      <c r="H96" s="71">
        <v>23.5</v>
      </c>
    </row>
    <row r="97" spans="1:8" ht="48" x14ac:dyDescent="0.25">
      <c r="A97" s="66" t="s">
        <v>176</v>
      </c>
      <c r="B97" s="67">
        <v>25</v>
      </c>
      <c r="C97" s="68" t="s">
        <v>224</v>
      </c>
      <c r="D97" s="69" t="s">
        <v>317</v>
      </c>
      <c r="E97" s="70">
        <v>180</v>
      </c>
      <c r="F97" s="52" t="s">
        <v>391</v>
      </c>
      <c r="G97" s="70">
        <v>180</v>
      </c>
      <c r="H97" s="70">
        <v>0</v>
      </c>
    </row>
    <row r="98" spans="1:8" ht="60" x14ac:dyDescent="0.25">
      <c r="A98" s="66" t="s">
        <v>176</v>
      </c>
      <c r="B98" s="67">
        <v>26</v>
      </c>
      <c r="C98" s="68" t="s">
        <v>253</v>
      </c>
      <c r="D98" s="69" t="s">
        <v>324</v>
      </c>
      <c r="E98" s="70">
        <v>3411.16</v>
      </c>
      <c r="F98" s="52" t="s">
        <v>391</v>
      </c>
      <c r="G98" s="70">
        <v>3411.16</v>
      </c>
      <c r="H98" s="70">
        <v>0</v>
      </c>
    </row>
    <row r="99" spans="1:8" ht="48" x14ac:dyDescent="0.25">
      <c r="A99" s="66" t="s">
        <v>176</v>
      </c>
      <c r="B99" s="67">
        <v>27</v>
      </c>
      <c r="C99" s="68" t="s">
        <v>194</v>
      </c>
      <c r="D99" s="69" t="s">
        <v>29</v>
      </c>
      <c r="E99" s="70">
        <v>1960</v>
      </c>
      <c r="F99" s="52" t="s">
        <v>391</v>
      </c>
      <c r="G99" s="70">
        <v>1959.75</v>
      </c>
      <c r="H99" s="71">
        <v>0.25</v>
      </c>
    </row>
    <row r="100" spans="1:8" ht="60" x14ac:dyDescent="0.25">
      <c r="A100" s="49" t="s">
        <v>176</v>
      </c>
      <c r="B100" s="50">
        <v>28</v>
      </c>
      <c r="C100" s="51" t="s">
        <v>211</v>
      </c>
      <c r="D100" s="64" t="s">
        <v>210</v>
      </c>
      <c r="E100" s="60">
        <v>5895</v>
      </c>
      <c r="F100" s="52" t="s">
        <v>391</v>
      </c>
      <c r="G100" s="60">
        <v>5895</v>
      </c>
      <c r="H100" s="60">
        <v>0</v>
      </c>
    </row>
    <row r="101" spans="1:8" ht="60" x14ac:dyDescent="0.25">
      <c r="A101" s="49" t="s">
        <v>176</v>
      </c>
      <c r="B101" s="50">
        <v>29</v>
      </c>
      <c r="C101" s="51" t="s">
        <v>190</v>
      </c>
      <c r="D101" s="64" t="s">
        <v>346</v>
      </c>
      <c r="E101" s="60">
        <v>1200</v>
      </c>
      <c r="F101" s="52" t="s">
        <v>391</v>
      </c>
      <c r="G101" s="60">
        <v>1200</v>
      </c>
      <c r="H101" s="60">
        <v>0</v>
      </c>
    </row>
    <row r="102" spans="1:8" ht="48" x14ac:dyDescent="0.25">
      <c r="A102" s="49" t="s">
        <v>176</v>
      </c>
      <c r="B102" s="50">
        <v>30</v>
      </c>
      <c r="C102" s="51" t="s">
        <v>190</v>
      </c>
      <c r="D102" s="64" t="s">
        <v>188</v>
      </c>
      <c r="E102" s="60">
        <v>6109.25</v>
      </c>
      <c r="F102" s="52" t="s">
        <v>391</v>
      </c>
      <c r="G102" s="60">
        <v>6109.25</v>
      </c>
      <c r="H102" s="60">
        <v>0</v>
      </c>
    </row>
    <row r="103" spans="1:8" ht="72" x14ac:dyDescent="0.25">
      <c r="A103" s="66" t="s">
        <v>176</v>
      </c>
      <c r="B103" s="67">
        <v>31</v>
      </c>
      <c r="C103" s="68" t="s">
        <v>189</v>
      </c>
      <c r="D103" s="69" t="s">
        <v>329</v>
      </c>
      <c r="E103" s="70">
        <v>3000</v>
      </c>
      <c r="F103" s="52" t="s">
        <v>391</v>
      </c>
      <c r="G103" s="70">
        <v>2280.6799999999998</v>
      </c>
      <c r="H103" s="71">
        <v>719.32000000000016</v>
      </c>
    </row>
    <row r="104" spans="1:8" ht="48" x14ac:dyDescent="0.25">
      <c r="A104" s="49" t="s">
        <v>176</v>
      </c>
      <c r="B104" s="50">
        <v>32</v>
      </c>
      <c r="C104" s="51" t="s">
        <v>184</v>
      </c>
      <c r="D104" s="64" t="s">
        <v>182</v>
      </c>
      <c r="E104" s="60">
        <v>450</v>
      </c>
      <c r="F104" s="52" t="s">
        <v>391</v>
      </c>
      <c r="G104" s="60">
        <v>450</v>
      </c>
      <c r="H104" s="60">
        <v>0</v>
      </c>
    </row>
    <row r="105" spans="1:8" ht="36" x14ac:dyDescent="0.25">
      <c r="A105" s="53" t="s">
        <v>176</v>
      </c>
      <c r="B105" s="54">
        <v>33</v>
      </c>
      <c r="C105" s="55"/>
      <c r="D105" s="63"/>
      <c r="E105" s="59">
        <v>0</v>
      </c>
      <c r="F105" s="56" t="s">
        <v>387</v>
      </c>
      <c r="G105" s="59">
        <v>0</v>
      </c>
      <c r="H105" s="59">
        <v>0</v>
      </c>
    </row>
    <row r="106" spans="1:8" ht="60" x14ac:dyDescent="0.25">
      <c r="A106" s="49" t="s">
        <v>176</v>
      </c>
      <c r="B106" s="50">
        <v>34</v>
      </c>
      <c r="C106" s="51" t="s">
        <v>222</v>
      </c>
      <c r="D106" s="64" t="s">
        <v>294</v>
      </c>
      <c r="E106" s="60">
        <v>800</v>
      </c>
      <c r="F106" s="52" t="s">
        <v>391</v>
      </c>
      <c r="G106" s="60">
        <v>800</v>
      </c>
      <c r="H106" s="60">
        <v>0</v>
      </c>
    </row>
    <row r="107" spans="1:8" ht="72" x14ac:dyDescent="0.25">
      <c r="A107" s="66" t="s">
        <v>176</v>
      </c>
      <c r="B107" s="67">
        <v>35</v>
      </c>
      <c r="C107" s="68" t="s">
        <v>213</v>
      </c>
      <c r="D107" s="69" t="s">
        <v>328</v>
      </c>
      <c r="E107" s="70">
        <v>6658.78</v>
      </c>
      <c r="F107" s="52" t="s">
        <v>391</v>
      </c>
      <c r="G107" s="70">
        <v>3375.92</v>
      </c>
      <c r="H107" s="71">
        <v>3282.8599999999997</v>
      </c>
    </row>
    <row r="108" spans="1:8" ht="60" x14ac:dyDescent="0.25">
      <c r="A108" s="49" t="s">
        <v>176</v>
      </c>
      <c r="B108" s="50">
        <v>36</v>
      </c>
      <c r="C108" s="51" t="s">
        <v>298</v>
      </c>
      <c r="D108" s="64" t="s">
        <v>309</v>
      </c>
      <c r="E108" s="60">
        <v>1418.15</v>
      </c>
      <c r="F108" s="52" t="s">
        <v>391</v>
      </c>
      <c r="G108" s="60">
        <v>729.18</v>
      </c>
      <c r="H108" s="62">
        <v>688.97000000000014</v>
      </c>
    </row>
    <row r="109" spans="1:8" ht="60" x14ac:dyDescent="0.25">
      <c r="A109" s="49" t="s">
        <v>176</v>
      </c>
      <c r="B109" s="50">
        <v>37</v>
      </c>
      <c r="C109" s="51" t="s">
        <v>368</v>
      </c>
      <c r="D109" s="64" t="s">
        <v>367</v>
      </c>
      <c r="E109" s="60">
        <v>632.78</v>
      </c>
      <c r="F109" s="52" t="s">
        <v>391</v>
      </c>
      <c r="G109" s="60">
        <v>632.78</v>
      </c>
      <c r="H109" s="60">
        <v>0</v>
      </c>
    </row>
    <row r="110" spans="1:8" ht="36" x14ac:dyDescent="0.25">
      <c r="A110" s="49" t="s">
        <v>176</v>
      </c>
      <c r="B110" s="50">
        <v>38</v>
      </c>
      <c r="C110" s="51" t="s">
        <v>192</v>
      </c>
      <c r="D110" s="64" t="s">
        <v>191</v>
      </c>
      <c r="E110" s="60">
        <v>880</v>
      </c>
      <c r="F110" s="52" t="s">
        <v>391</v>
      </c>
      <c r="G110" s="60">
        <v>880</v>
      </c>
      <c r="H110" s="60">
        <v>0</v>
      </c>
    </row>
    <row r="111" spans="1:8" ht="48" x14ac:dyDescent="0.25">
      <c r="A111" s="49" t="s">
        <v>176</v>
      </c>
      <c r="B111" s="50">
        <v>39</v>
      </c>
      <c r="C111" s="51" t="s">
        <v>207</v>
      </c>
      <c r="D111" s="64" t="s">
        <v>206</v>
      </c>
      <c r="E111" s="60">
        <v>241</v>
      </c>
      <c r="F111" s="52" t="s">
        <v>391</v>
      </c>
      <c r="G111" s="60">
        <v>241</v>
      </c>
      <c r="H111" s="60">
        <v>0</v>
      </c>
    </row>
    <row r="112" spans="1:8" ht="60" x14ac:dyDescent="0.25">
      <c r="A112" s="49" t="s">
        <v>176</v>
      </c>
      <c r="B112" s="50">
        <v>40</v>
      </c>
      <c r="C112" s="51" t="s">
        <v>207</v>
      </c>
      <c r="D112" s="64" t="s">
        <v>323</v>
      </c>
      <c r="E112" s="60">
        <v>1229.32</v>
      </c>
      <c r="F112" s="52" t="s">
        <v>391</v>
      </c>
      <c r="G112" s="60">
        <v>1229.32</v>
      </c>
      <c r="H112" s="60">
        <v>0</v>
      </c>
    </row>
    <row r="113" spans="1:8" ht="72" x14ac:dyDescent="0.25">
      <c r="A113" s="49" t="s">
        <v>176</v>
      </c>
      <c r="B113" s="50">
        <v>41</v>
      </c>
      <c r="C113" s="51" t="s">
        <v>178</v>
      </c>
      <c r="D113" s="64" t="s">
        <v>177</v>
      </c>
      <c r="E113" s="60">
        <v>5504</v>
      </c>
      <c r="F113" s="52" t="s">
        <v>391</v>
      </c>
      <c r="G113" s="60">
        <v>5504</v>
      </c>
      <c r="H113" s="60">
        <v>0</v>
      </c>
    </row>
    <row r="114" spans="1:8" ht="72" x14ac:dyDescent="0.25">
      <c r="A114" s="49" t="s">
        <v>176</v>
      </c>
      <c r="B114" s="50">
        <v>42</v>
      </c>
      <c r="C114" s="51" t="s">
        <v>178</v>
      </c>
      <c r="D114" s="64" t="s">
        <v>333</v>
      </c>
      <c r="E114" s="60">
        <v>2347.75</v>
      </c>
      <c r="F114" s="52" t="s">
        <v>391</v>
      </c>
      <c r="G114" s="60">
        <v>2347.75</v>
      </c>
      <c r="H114" s="60">
        <v>0</v>
      </c>
    </row>
    <row r="115" spans="1:8" ht="60" x14ac:dyDescent="0.25">
      <c r="A115" s="49" t="s">
        <v>176</v>
      </c>
      <c r="B115" s="50">
        <v>43</v>
      </c>
      <c r="C115" s="51" t="s">
        <v>242</v>
      </c>
      <c r="D115" s="64" t="s">
        <v>241</v>
      </c>
      <c r="E115" s="60">
        <v>300</v>
      </c>
      <c r="F115" s="52" t="s">
        <v>391</v>
      </c>
      <c r="G115" s="60">
        <v>300</v>
      </c>
      <c r="H115" s="60">
        <v>0</v>
      </c>
    </row>
    <row r="116" spans="1:8" ht="60" x14ac:dyDescent="0.25">
      <c r="A116" s="49" t="s">
        <v>176</v>
      </c>
      <c r="B116" s="50">
        <v>44</v>
      </c>
      <c r="C116" s="51" t="s">
        <v>187</v>
      </c>
      <c r="D116" s="64" t="s">
        <v>185</v>
      </c>
      <c r="E116" s="60">
        <v>770</v>
      </c>
      <c r="F116" s="52" t="s">
        <v>391</v>
      </c>
      <c r="G116" s="60">
        <v>770</v>
      </c>
      <c r="H116" s="60">
        <v>0</v>
      </c>
    </row>
    <row r="117" spans="1:8" ht="60" x14ac:dyDescent="0.25">
      <c r="A117" s="49" t="s">
        <v>176</v>
      </c>
      <c r="B117" s="50">
        <v>45</v>
      </c>
      <c r="C117" s="51" t="s">
        <v>186</v>
      </c>
      <c r="D117" s="64" t="s">
        <v>195</v>
      </c>
      <c r="E117" s="60">
        <v>6262</v>
      </c>
      <c r="F117" s="52" t="s">
        <v>391</v>
      </c>
      <c r="G117" s="60">
        <v>6262</v>
      </c>
      <c r="H117" s="60">
        <v>0</v>
      </c>
    </row>
    <row r="118" spans="1:8" ht="48" x14ac:dyDescent="0.25">
      <c r="A118" s="49" t="s">
        <v>176</v>
      </c>
      <c r="B118" s="50">
        <v>46</v>
      </c>
      <c r="C118" s="51" t="s">
        <v>175</v>
      </c>
      <c r="D118" s="64" t="s">
        <v>218</v>
      </c>
      <c r="E118" s="60">
        <v>976.82</v>
      </c>
      <c r="F118" s="52" t="s">
        <v>391</v>
      </c>
      <c r="G118" s="60">
        <v>976.82</v>
      </c>
      <c r="H118" s="60">
        <v>0</v>
      </c>
    </row>
    <row r="119" spans="1:8" ht="48" x14ac:dyDescent="0.25">
      <c r="A119" s="49" t="s">
        <v>176</v>
      </c>
      <c r="B119" s="50">
        <v>47</v>
      </c>
      <c r="C119" s="51" t="s">
        <v>175</v>
      </c>
      <c r="D119" s="64" t="s">
        <v>240</v>
      </c>
      <c r="E119" s="60">
        <v>1181.58</v>
      </c>
      <c r="F119" s="52" t="s">
        <v>391</v>
      </c>
      <c r="G119" s="60">
        <v>1181.58</v>
      </c>
      <c r="H119" s="60">
        <v>0</v>
      </c>
    </row>
    <row r="120" spans="1:8" ht="72" x14ac:dyDescent="0.25">
      <c r="A120" s="49" t="s">
        <v>176</v>
      </c>
      <c r="B120" s="50">
        <v>48</v>
      </c>
      <c r="C120" s="51" t="s">
        <v>175</v>
      </c>
      <c r="D120" s="64" t="s">
        <v>174</v>
      </c>
      <c r="E120" s="60">
        <v>388</v>
      </c>
      <c r="F120" s="52" t="s">
        <v>391</v>
      </c>
      <c r="G120" s="60">
        <v>388</v>
      </c>
      <c r="H120" s="60">
        <v>0</v>
      </c>
    </row>
    <row r="121" spans="1:8" ht="36" x14ac:dyDescent="0.25">
      <c r="A121" s="49" t="s">
        <v>176</v>
      </c>
      <c r="B121" s="50">
        <v>49</v>
      </c>
      <c r="C121" s="51" t="s">
        <v>301</v>
      </c>
      <c r="D121" s="64" t="s">
        <v>300</v>
      </c>
      <c r="E121" s="60">
        <v>230</v>
      </c>
      <c r="F121" s="52" t="s">
        <v>391</v>
      </c>
      <c r="G121" s="60">
        <v>230</v>
      </c>
      <c r="H121" s="60">
        <v>0</v>
      </c>
    </row>
    <row r="122" spans="1:8" ht="72" x14ac:dyDescent="0.25">
      <c r="A122" s="49" t="s">
        <v>176</v>
      </c>
      <c r="B122" s="50">
        <v>50</v>
      </c>
      <c r="C122" s="51" t="s">
        <v>326</v>
      </c>
      <c r="D122" s="64" t="s">
        <v>325</v>
      </c>
      <c r="E122" s="60">
        <v>6658.78</v>
      </c>
      <c r="F122" s="52" t="s">
        <v>391</v>
      </c>
      <c r="G122" s="60">
        <v>4644.2500000000009</v>
      </c>
      <c r="H122" s="60">
        <v>2014.5299999999988</v>
      </c>
    </row>
    <row r="123" spans="1:8" ht="48" x14ac:dyDescent="0.25">
      <c r="A123" s="49" t="s">
        <v>176</v>
      </c>
      <c r="B123" s="50">
        <v>51</v>
      </c>
      <c r="C123" s="51" t="s">
        <v>234</v>
      </c>
      <c r="D123" s="64" t="s">
        <v>233</v>
      </c>
      <c r="E123" s="60">
        <v>4400</v>
      </c>
      <c r="F123" s="52" t="s">
        <v>391</v>
      </c>
      <c r="G123" s="60">
        <v>3150</v>
      </c>
      <c r="H123" s="60">
        <v>1250</v>
      </c>
    </row>
    <row r="124" spans="1:8" ht="60" x14ac:dyDescent="0.25">
      <c r="A124" s="49" t="s">
        <v>176</v>
      </c>
      <c r="B124" s="50">
        <v>52</v>
      </c>
      <c r="C124" s="51" t="s">
        <v>232</v>
      </c>
      <c r="D124" s="64" t="s">
        <v>231</v>
      </c>
      <c r="E124" s="60">
        <v>1812.72</v>
      </c>
      <c r="F124" s="52" t="s">
        <v>391</v>
      </c>
      <c r="G124" s="60">
        <v>1812.72</v>
      </c>
      <c r="H124" s="60">
        <v>0</v>
      </c>
    </row>
    <row r="125" spans="1:8" ht="48" x14ac:dyDescent="0.25">
      <c r="A125" s="53" t="s">
        <v>176</v>
      </c>
      <c r="B125" s="54">
        <v>53</v>
      </c>
      <c r="C125" s="55" t="s">
        <v>268</v>
      </c>
      <c r="D125" s="63" t="s">
        <v>267</v>
      </c>
      <c r="E125" s="59">
        <v>0</v>
      </c>
      <c r="F125" s="56" t="s">
        <v>387</v>
      </c>
      <c r="G125" s="59">
        <v>0</v>
      </c>
      <c r="H125" s="59">
        <v>0</v>
      </c>
    </row>
    <row r="126" spans="1:8" ht="72" x14ac:dyDescent="0.25">
      <c r="A126" s="49" t="s">
        <v>176</v>
      </c>
      <c r="B126" s="50">
        <v>54</v>
      </c>
      <c r="C126" s="51" t="s">
        <v>203</v>
      </c>
      <c r="D126" s="64" t="s">
        <v>202</v>
      </c>
      <c r="E126" s="60">
        <v>217.39</v>
      </c>
      <c r="F126" s="52" t="s">
        <v>391</v>
      </c>
      <c r="G126" s="60">
        <v>217.39</v>
      </c>
      <c r="H126" s="60">
        <v>0</v>
      </c>
    </row>
    <row r="127" spans="1:8" ht="72" x14ac:dyDescent="0.25">
      <c r="A127" s="49" t="s">
        <v>176</v>
      </c>
      <c r="B127" s="50">
        <v>55</v>
      </c>
      <c r="C127" s="51" t="s">
        <v>193</v>
      </c>
      <c r="D127" s="64" t="s">
        <v>327</v>
      </c>
      <c r="E127" s="60">
        <v>6658.78</v>
      </c>
      <c r="F127" s="52" t="s">
        <v>391</v>
      </c>
      <c r="G127" s="60">
        <v>5397.5300000000007</v>
      </c>
      <c r="H127" s="60">
        <v>1261.2499999999991</v>
      </c>
    </row>
    <row r="128" spans="1:8" x14ac:dyDescent="0.25">
      <c r="A128" s="118"/>
      <c r="B128" s="119"/>
      <c r="C128" s="119"/>
      <c r="D128" s="120"/>
      <c r="E128" s="61">
        <f>SUM(E7:E127)</f>
        <v>254592.77</v>
      </c>
      <c r="G128" s="61">
        <v>231129.93500000003</v>
      </c>
      <c r="H128" s="61">
        <v>23462.835000000003</v>
      </c>
    </row>
  </sheetData>
  <autoFilter ref="A6:H128" xr:uid="{9F47234A-4673-4003-BCAD-F02D014C5A44}"/>
  <mergeCells count="4">
    <mergeCell ref="A2:H2"/>
    <mergeCell ref="A3:H3"/>
    <mergeCell ref="A4:H4"/>
    <mergeCell ref="A128:D128"/>
  </mergeCells>
  <pageMargins left="0.20000000298023199" right="0.20000000298023199" top="0.30000001192092901" bottom="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</vt:lpstr>
      <vt:lpstr>SIE</vt:lpstr>
      <vt:lpstr>PE</vt:lpstr>
      <vt:lpstr>MCS</vt:lpstr>
      <vt:lpstr>RE</vt:lpstr>
      <vt:lpstr>CATE</vt:lpstr>
      <vt:lpstr>IC-CG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PROCESOS</dc:creator>
  <cp:lastModifiedBy>SISTEMAS</cp:lastModifiedBy>
  <dcterms:created xsi:type="dcterms:W3CDTF">2025-06-18T13:43:54Z</dcterms:created>
  <dcterms:modified xsi:type="dcterms:W3CDTF">2025-08-13T14:32:19Z</dcterms:modified>
</cp:coreProperties>
</file>